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S:\Grants\Aviation\AIP\Monthly Reports\Current\2022\"/>
    </mc:Choice>
  </mc:AlternateContent>
  <xr:revisionPtr revIDLastSave="0" documentId="8_{296DEEAE-3DBE-4697-A4FA-70F7E299F1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Sheet1!$A$1:$J$423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8" i="1" l="1"/>
  <c r="E207" i="1"/>
  <c r="E206" i="1"/>
  <c r="G340" i="1"/>
  <c r="E52" i="1"/>
  <c r="G52" i="1"/>
  <c r="G14" i="1"/>
  <c r="G119" i="1"/>
  <c r="G328" i="1"/>
  <c r="E169" i="1"/>
  <c r="E41" i="1"/>
  <c r="G21" i="1" l="1"/>
  <c r="I23" i="1" s="1"/>
  <c r="E104" i="1"/>
  <c r="G107" i="1"/>
  <c r="G222" i="1" l="1"/>
  <c r="G311" i="1"/>
  <c r="E32" i="1"/>
  <c r="E160" i="1"/>
  <c r="G301" i="1"/>
  <c r="G302" i="1" s="1"/>
  <c r="E302" i="1"/>
  <c r="E179" i="1" l="1"/>
  <c r="G23" i="1"/>
  <c r="E23" i="1"/>
  <c r="G131" i="1" l="1"/>
  <c r="F273" i="1"/>
  <c r="G273" i="1"/>
  <c r="E151" i="1" l="1"/>
  <c r="E198" i="1" l="1"/>
  <c r="E197" i="1"/>
  <c r="E196" i="1"/>
  <c r="E340" i="1" l="1"/>
  <c r="E273" i="1"/>
  <c r="E234" i="1"/>
  <c r="E401" i="1" l="1"/>
  <c r="E392" i="1"/>
  <c r="E383" i="1"/>
  <c r="E382" i="1"/>
  <c r="E360" i="1"/>
  <c r="E351" i="1"/>
  <c r="E327" i="1"/>
  <c r="E326" i="1"/>
  <c r="E325" i="1"/>
  <c r="E311" i="1"/>
  <c r="G292" i="1"/>
  <c r="G281" i="1"/>
  <c r="E281" i="1"/>
  <c r="E280" i="1"/>
  <c r="G261" i="1"/>
  <c r="E261" i="1"/>
  <c r="G252" i="1"/>
  <c r="E250" i="1"/>
  <c r="G243" i="1"/>
  <c r="E188" i="1"/>
  <c r="E187" i="1"/>
  <c r="E186" i="1"/>
  <c r="G142" i="1"/>
  <c r="E141" i="1"/>
  <c r="E140" i="1"/>
  <c r="E139" i="1"/>
  <c r="E119" i="1"/>
  <c r="E13" i="1"/>
  <c r="E12" i="1"/>
  <c r="E11" i="1"/>
  <c r="E129" i="1" l="1"/>
  <c r="E128" i="1"/>
  <c r="E130" i="1"/>
  <c r="E105" i="1"/>
  <c r="E106" i="1"/>
</calcChain>
</file>

<file path=xl/sharedStrings.xml><?xml version="1.0" encoding="utf-8"?>
<sst xmlns="http://schemas.openxmlformats.org/spreadsheetml/2006/main" count="644" uniqueCount="269">
  <si>
    <r>
      <rPr>
        <b/>
        <sz val="20"/>
        <color rgb="FF000000"/>
        <rFont val="Calibri"/>
        <family val="2"/>
      </rPr>
      <t>A</t>
    </r>
    <r>
      <rPr>
        <b/>
        <sz val="18"/>
        <color rgb="FF000000"/>
        <rFont val="Calibri"/>
        <family val="2"/>
      </rPr>
      <t xml:space="preserve">IRPORT </t>
    </r>
    <r>
      <rPr>
        <b/>
        <sz val="20"/>
        <color rgb="FF000000"/>
        <rFont val="Calibri"/>
        <family val="2"/>
      </rPr>
      <t>I</t>
    </r>
    <r>
      <rPr>
        <b/>
        <sz val="18"/>
        <color rgb="FF000000"/>
        <rFont val="Calibri"/>
        <family val="2"/>
      </rPr>
      <t xml:space="preserve">MPROVEMENT </t>
    </r>
    <r>
      <rPr>
        <b/>
        <sz val="20"/>
        <color rgb="FF000000"/>
        <rFont val="Calibri"/>
        <family val="2"/>
      </rPr>
      <t>P</t>
    </r>
    <r>
      <rPr>
        <b/>
        <sz val="18"/>
        <color rgb="FF000000"/>
        <rFont val="Calibri"/>
        <family val="2"/>
      </rPr>
      <t xml:space="preserve">ROGRAM </t>
    </r>
    <r>
      <rPr>
        <b/>
        <sz val="20"/>
        <color rgb="FF000000"/>
        <rFont val="Calibri"/>
        <family val="2"/>
      </rPr>
      <t>P</t>
    </r>
    <r>
      <rPr>
        <b/>
        <sz val="18"/>
        <color rgb="FF000000"/>
        <rFont val="Calibri"/>
        <family val="2"/>
      </rPr>
      <t xml:space="preserve">ROJECTS </t>
    </r>
    <r>
      <rPr>
        <b/>
        <sz val="20"/>
        <color rgb="FF000000"/>
        <rFont val="Calibri"/>
        <family val="2"/>
      </rPr>
      <t>U</t>
    </r>
    <r>
      <rPr>
        <b/>
        <sz val="18"/>
        <color rgb="FF000000"/>
        <rFont val="Calibri"/>
        <family val="2"/>
      </rPr>
      <t xml:space="preserve">PDATE </t>
    </r>
  </si>
  <si>
    <t>BNIA - AIP PROJECTS</t>
  </si>
  <si>
    <t>Funding Breakdown</t>
  </si>
  <si>
    <t>Applied for to Date</t>
  </si>
  <si>
    <t>Expenditure to Date</t>
  </si>
  <si>
    <t>Project Manager: J. Diebold</t>
  </si>
  <si>
    <t>PFC 16-13-C-03-BUF</t>
  </si>
  <si>
    <t>Funding Total</t>
  </si>
  <si>
    <t>CURRENT STATUS</t>
  </si>
  <si>
    <t>NEXT STEPS</t>
  </si>
  <si>
    <t>NOTES</t>
  </si>
  <si>
    <t>Ellipse No: 22722</t>
  </si>
  <si>
    <t>Project Manager: S. Brenzel</t>
  </si>
  <si>
    <t>AIP Grant 094-2017</t>
  </si>
  <si>
    <t>Start Date: January 2017</t>
  </si>
  <si>
    <t>NYSDOT PIN 5A00.15</t>
  </si>
  <si>
    <t>Scheduled End Date: January 2021</t>
  </si>
  <si>
    <t>PFC 18-14-C-03-BUF</t>
  </si>
  <si>
    <t>Future PFC</t>
  </si>
  <si>
    <t>Obstruction Removal - Obstruction Study - Phase I</t>
  </si>
  <si>
    <t>Ellipse No: 22789</t>
  </si>
  <si>
    <t>AIP Grant 102-2019</t>
  </si>
  <si>
    <t>Start Date: August 2019</t>
  </si>
  <si>
    <t>NYSDOT PIN 5A00.23</t>
  </si>
  <si>
    <t>Start Date: May 2020</t>
  </si>
  <si>
    <t>Runway 5/23 Improvements - Pavement Rehabilitation, Design</t>
  </si>
  <si>
    <t xml:space="preserve">Ellipse No: </t>
  </si>
  <si>
    <t xml:space="preserve">Start Date: </t>
  </si>
  <si>
    <t xml:space="preserve">Scheduled End Date: </t>
  </si>
  <si>
    <t>Future NYSDOT</t>
  </si>
  <si>
    <t>Project Manager:</t>
  </si>
  <si>
    <t>AIP Entitlements FFY 2022</t>
  </si>
  <si>
    <t>AIP FFY 2023</t>
  </si>
  <si>
    <t>Conduct Environmental Assessment - Parallel Taxiway Program</t>
  </si>
  <si>
    <t>Ellipse No: 21512</t>
  </si>
  <si>
    <t>AIP Grant 048-2018</t>
  </si>
  <si>
    <t>Start Date: February 2018</t>
  </si>
  <si>
    <t>NYSDOT PIN 5902.22</t>
  </si>
  <si>
    <t>PFC 18-02-C-00-IAG</t>
  </si>
  <si>
    <t>Part 77 Obstruction Removal | Design &amp; Construction</t>
  </si>
  <si>
    <t>Ellipse No: 21508</t>
  </si>
  <si>
    <t>Project Manager: S. Brenzel, D. Moran</t>
  </si>
  <si>
    <t>AIP Grant 049-2018</t>
  </si>
  <si>
    <t>Start Date: September 2018 (Construction)</t>
  </si>
  <si>
    <t>NYSDOT PIN 5902.23</t>
  </si>
  <si>
    <t>Scheduled End Date: December 2021</t>
  </si>
  <si>
    <t>Future Amendments</t>
  </si>
  <si>
    <t>Part 77 Obstruction Removal | Off-Airport Acquire Land/Easements, Design</t>
  </si>
  <si>
    <t>Ellipse No: 21518</t>
  </si>
  <si>
    <t>Project Manager: S. Brenzel, J. Diebold</t>
  </si>
  <si>
    <t>AIP Grant 051-2019</t>
  </si>
  <si>
    <t>Start Date: October 2019</t>
  </si>
  <si>
    <t>NYSDOT PIN 5902.25</t>
  </si>
  <si>
    <t>Rehabilitate Taxiway D, Design</t>
  </si>
  <si>
    <t>Ellipse No: 21514</t>
  </si>
  <si>
    <t>AIP Grant 050-2019</t>
  </si>
  <si>
    <t>Start Date: July 2019</t>
  </si>
  <si>
    <t>NYSDOT PIN 5902.24</t>
  </si>
  <si>
    <t>Rehabilitate Taxiway D, Construction</t>
  </si>
  <si>
    <t>Start Date: January 2021</t>
  </si>
  <si>
    <t>Ellipse No: 22795</t>
  </si>
  <si>
    <t>Start Date: February 2020</t>
  </si>
  <si>
    <t>Scheduled End Date: 2023</t>
  </si>
  <si>
    <t>NFTA</t>
  </si>
  <si>
    <t xml:space="preserve">Project Manager: </t>
  </si>
  <si>
    <t>AIP FFY 2022</t>
  </si>
  <si>
    <t>BNIA PASSENGER FACILITY CHARGE (PFC) PROGRAM</t>
  </si>
  <si>
    <t>Ellipse No: 22728</t>
  </si>
  <si>
    <t>Project Manager: D. Moran</t>
  </si>
  <si>
    <t>PFC Amendment</t>
  </si>
  <si>
    <t>Project Total</t>
  </si>
  <si>
    <t>PFC APPLICATION NO. 13 (16-13-C-03-BUF)</t>
  </si>
  <si>
    <t>FAD Date: June 28, 2016</t>
  </si>
  <si>
    <t>ADF</t>
  </si>
  <si>
    <t>Start Date: May 2017</t>
  </si>
  <si>
    <t>Airfield Signage Replacement - Runway 5/23 and Taxiway A | PFC Project B-7</t>
  </si>
  <si>
    <t>Engineering Project No: BA1716</t>
  </si>
  <si>
    <t>Ellipse No: 22718 &amp; 22724</t>
  </si>
  <si>
    <t>Project Manager: D. Lupp, J. Diebold</t>
  </si>
  <si>
    <t>Scheduled End Date: February 2023</t>
  </si>
  <si>
    <t>PFC APPLICATION NO. 14 (18-14-C-03-BUF)</t>
  </si>
  <si>
    <t>FAD Date: June 5, 2018</t>
  </si>
  <si>
    <t xml:space="preserve">Aircraft Deicing Containment Facility Expansion, Design and Construction </t>
  </si>
  <si>
    <t>Ellipse No: 22691</t>
  </si>
  <si>
    <t>ARFF Equipment - Replace F-8</t>
  </si>
  <si>
    <t>Ellipse No: 22794</t>
  </si>
  <si>
    <t>Project Manager: B. Major</t>
  </si>
  <si>
    <t>Start Date: December 2018</t>
  </si>
  <si>
    <t>Snow Removal Equipment</t>
  </si>
  <si>
    <t>Project Manager: J. Guarino</t>
  </si>
  <si>
    <t xml:space="preserve">SIDA Training System </t>
  </si>
  <si>
    <t>Ellipse No: 22793</t>
  </si>
  <si>
    <t>Start Date: March 2019</t>
  </si>
  <si>
    <t xml:space="preserve">Terminal Expansion - Baggage Claim Area Construction </t>
  </si>
  <si>
    <t>Start Date: November 2018</t>
  </si>
  <si>
    <t>Scheduled End Date: April 2022</t>
  </si>
  <si>
    <t>NYSDOT</t>
  </si>
  <si>
    <t>NYSDOT Multi-Modal</t>
  </si>
  <si>
    <t>National Fuel</t>
  </si>
  <si>
    <t xml:space="preserve">Snow Removal Equipment Building, Design </t>
  </si>
  <si>
    <t>Ellipse No: 22737</t>
  </si>
  <si>
    <t>Project Manager: S. Slagle</t>
  </si>
  <si>
    <t>Start Date: October 2018</t>
  </si>
  <si>
    <t>Scheduled End Date: On hold</t>
  </si>
  <si>
    <t>Project will be on hold for the immediate future.</t>
  </si>
  <si>
    <t xml:space="preserve">Rehabilitate Public Access Apron, Design </t>
  </si>
  <si>
    <t>Start Date: 2023</t>
  </si>
  <si>
    <t xml:space="preserve">PFC Planning and Program Administration  </t>
  </si>
  <si>
    <t>Ellipse No: 22309</t>
  </si>
  <si>
    <t>Project Manager: N/A</t>
  </si>
  <si>
    <t>Start Date: 2018</t>
  </si>
  <si>
    <t>Scheduled End Date: 2022</t>
  </si>
  <si>
    <t>NFIA PASSENGER FACILITY CHARGE (PFC) PROGRAM</t>
  </si>
  <si>
    <t>PFC APPLICATION NO. 1 (17-01-C-00-IAG)</t>
  </si>
  <si>
    <t>FAD Date: August 22, 2017</t>
  </si>
  <si>
    <t>PFC APPLICATION NO. 2 (18-02-C-00-IAG)</t>
  </si>
  <si>
    <t>FAD Date: September 27, 2018</t>
  </si>
  <si>
    <t>Parallel Taxiway Program, Environmental Study</t>
  </si>
  <si>
    <t>Airfield Lighting and Signage</t>
  </si>
  <si>
    <t>Ellipse No: 21519</t>
  </si>
  <si>
    <t>PFC 18-02-C-01-IAG</t>
  </si>
  <si>
    <t>Start Date: January 2020</t>
  </si>
  <si>
    <t>PFC Administration</t>
  </si>
  <si>
    <t>Ellipse No: 21504</t>
  </si>
  <si>
    <t>Start Date: January 2018</t>
  </si>
  <si>
    <t>Scheduled End Date: January 2024</t>
  </si>
  <si>
    <t>PFC APPLICATION NO. 3</t>
  </si>
  <si>
    <t>Proposed projects:</t>
  </si>
  <si>
    <t xml:space="preserve">        Install Perimeter Fencing, Environmental Phase - $17,320</t>
  </si>
  <si>
    <t xml:space="preserve">        PFC Planning and Program Administration - $32,000</t>
  </si>
  <si>
    <t xml:space="preserve">        Total Requested -  $901,638</t>
  </si>
  <si>
    <t>NYSDOT Aviation Capital Grant Program</t>
  </si>
  <si>
    <t>NFIA Install Perimeter Fence, Runway 10L Protection Zone</t>
  </si>
  <si>
    <t>2017 Award</t>
  </si>
  <si>
    <t>Ellipse No: 21515</t>
  </si>
  <si>
    <t>Project Manager: S. Brenzel/ S. Slagle</t>
  </si>
  <si>
    <t>NYSDOT PIN 5902.53</t>
  </si>
  <si>
    <t>Future PFC No. 3</t>
  </si>
  <si>
    <t>Future PFC No. 4</t>
  </si>
  <si>
    <t xml:space="preserve">BNIA Security Checkpoint Expansion (Terminal Expansion, Baggage Claim Area) </t>
  </si>
  <si>
    <t>NYSDOT PIN 5A00.98</t>
  </si>
  <si>
    <t>BNIA Parking Expansion Project - Buell Avenue - Design &amp; Construction</t>
  </si>
  <si>
    <t>2018 Award</t>
  </si>
  <si>
    <t>Ellipse No: 22785</t>
  </si>
  <si>
    <t>Project Manager: J. Wojcik</t>
  </si>
  <si>
    <t>NYSDOT PIN 5A00.97</t>
  </si>
  <si>
    <t>Start Date: September 2019</t>
  </si>
  <si>
    <t>Scheduled End Date: May 2022</t>
  </si>
  <si>
    <t>Scheduled End Date: June 2021</t>
  </si>
  <si>
    <t>Ellipse No: Various</t>
  </si>
  <si>
    <t xml:space="preserve">Project on hold. </t>
  </si>
  <si>
    <t xml:space="preserve">        Wildlife Hazard Assessment - $4,154</t>
  </si>
  <si>
    <t xml:space="preserve">        Snow Removal Equipment - Snowblower, Multi-Task Vehicle, Material Spreader - $848,164</t>
  </si>
  <si>
    <t>Scheduled End Date: December 2022</t>
  </si>
  <si>
    <t>Part 77 Off-Airport Land Easements, Land Acquisition and Tree Removal within the 10L RPZ, Design</t>
  </si>
  <si>
    <t>Start Date: September 2020</t>
  </si>
  <si>
    <t>Start Date:  January 2021</t>
  </si>
  <si>
    <t>Scheduled End Date: June 2025</t>
  </si>
  <si>
    <t>Pavement Management Program Update</t>
  </si>
  <si>
    <t>Bond/PFC 18-14-C-03-BUF</t>
  </si>
  <si>
    <t>*</t>
  </si>
  <si>
    <t>Ellipse No:  22804</t>
  </si>
  <si>
    <t>Ellipse No: 31624</t>
  </si>
  <si>
    <t>AIP Grant 105-2020</t>
  </si>
  <si>
    <t>CARES Act Grant for BUF</t>
  </si>
  <si>
    <t>Project Manager: D. Kempner</t>
  </si>
  <si>
    <t>Scheduled End Date: May 2024</t>
  </si>
  <si>
    <t>Ellipse No: 31625</t>
  </si>
  <si>
    <t>CARES Act Grant for IAG</t>
  </si>
  <si>
    <t>AIP Grant 052-2020</t>
  </si>
  <si>
    <t>CRRSA Act Grant for BUF</t>
  </si>
  <si>
    <t>Start Date: May 2021</t>
  </si>
  <si>
    <t>CRRSA Act Grant for IAG</t>
  </si>
  <si>
    <t xml:space="preserve">Justification to replace snow melt pad with snow melter was submitted to FAA in December 2020. </t>
  </si>
  <si>
    <t xml:space="preserve">Internal revisions to draft report are being made. </t>
  </si>
  <si>
    <t xml:space="preserve">AIP grant closed.  </t>
  </si>
  <si>
    <t xml:space="preserve">Amend down PFC share to actual cost.   </t>
  </si>
  <si>
    <t>Scheduled End Date: January 2022</t>
  </si>
  <si>
    <t xml:space="preserve">General Aviation Apron and Taxiway P and Q Rehabilitation, Design </t>
  </si>
  <si>
    <t xml:space="preserve">Ellipse No:  </t>
  </si>
  <si>
    <t xml:space="preserve">NFTA Share </t>
  </si>
  <si>
    <t xml:space="preserve">Meeting to discuss scope was held April 20, 2021.  </t>
  </si>
  <si>
    <t xml:space="preserve">Will review scope with FAA to identify construction schedule/funding.  </t>
  </si>
  <si>
    <t xml:space="preserve">Engineering Department will identify needs and develop design scope. </t>
  </si>
  <si>
    <t>General 108-2021</t>
  </si>
  <si>
    <t>General 055-2021</t>
  </si>
  <si>
    <t>NFIA - AIP PROJECTS</t>
  </si>
  <si>
    <t>AIP 106-2021</t>
  </si>
  <si>
    <t>Concessions 107-2021</t>
  </si>
  <si>
    <t>Concession 054-2021</t>
  </si>
  <si>
    <t>Project 22718 is closed.</t>
  </si>
  <si>
    <t xml:space="preserve">Closeout PFC appplication next quarter. </t>
  </si>
  <si>
    <t>American Rescue Plan Act of 2021 for BUF</t>
  </si>
  <si>
    <t>American Rescue Plan Act of 2021 for IAG</t>
  </si>
  <si>
    <t>Ellipse No: 31628, 31630</t>
  </si>
  <si>
    <t>Ellipse No: 31629, 31631</t>
  </si>
  <si>
    <t>FAA Amendment</t>
  </si>
  <si>
    <t xml:space="preserve">2020 Aviation Capital Grant Program </t>
  </si>
  <si>
    <t xml:space="preserve">Solicitation for $25 million program to be announced. </t>
  </si>
  <si>
    <t xml:space="preserve">PFC Application No. 3 draft application under FAA review. </t>
  </si>
  <si>
    <t xml:space="preserve">Will delete this project from application.  Project scope has expanded. </t>
  </si>
  <si>
    <t>Payroll expense element overbudget. Expense elements should be suspended.</t>
  </si>
  <si>
    <t xml:space="preserve">NOTES </t>
  </si>
  <si>
    <t>Applications for $230 million Upstate Airport Economic Development and Revitalization submitted September 15, 2021.</t>
  </si>
  <si>
    <t>Runway 5/23 and Taxiway A Improvements - Phase I - Pavement Rehabilitation, Construction</t>
  </si>
  <si>
    <t>Ellipse No: 21521</t>
  </si>
  <si>
    <t>AIP Grant 053-2021</t>
  </si>
  <si>
    <t>Scheduled End Date: April 2023</t>
  </si>
  <si>
    <t>Design 2024; Construction 2026</t>
  </si>
  <si>
    <t>Taxiway D Realignment and Extension, Environmental Assessment</t>
  </si>
  <si>
    <t>PFC amendment increase will require air carrier consultation.</t>
  </si>
  <si>
    <t xml:space="preserve">Supplemental Disc. </t>
  </si>
  <si>
    <t>Airfield signange Replacement for RW 5/23 will occur during construction phases.</t>
  </si>
  <si>
    <t>Project Manager: J. Reilly, J. Godinez</t>
  </si>
  <si>
    <t>Will request AIP funds in FFY 2024, possibly tie into Runway 6/24 project.</t>
  </si>
  <si>
    <t xml:space="preserve">NYSDOT drawdown will occur at project closeout. </t>
  </si>
  <si>
    <t>Master Plan Update</t>
  </si>
  <si>
    <t>Scheduled End Date:</t>
  </si>
  <si>
    <t>NYSDOT PIN</t>
  </si>
  <si>
    <t>Obstruction Removal - Environmental Assessment</t>
  </si>
  <si>
    <t xml:space="preserve">BNIA Passenger Terminal Generator </t>
  </si>
  <si>
    <t xml:space="preserve">NYSDOT </t>
  </si>
  <si>
    <t>2019 Award</t>
  </si>
  <si>
    <t xml:space="preserve">Award announced on October 18, 2021. </t>
  </si>
  <si>
    <t>Coordinating changes with USAF due to aligned taxiway design complications</t>
  </si>
  <si>
    <t>AIP Grant FFY 2023</t>
  </si>
  <si>
    <t>Discussed with FAA the need for one NEPA action (EA w/military)</t>
  </si>
  <si>
    <t xml:space="preserve">Waiting on USAC approval/comments; draft will be submitted to NYADO once received </t>
  </si>
  <si>
    <t>Final report submitted to FAA on May 12, 2021 - awaiting comments.</t>
  </si>
  <si>
    <t>Status meeting held on December 10th; Launch date change due to physical and data migration constraints.</t>
  </si>
  <si>
    <t>A. Adams, J. Cox, W. Dubashi, M. Hernandez, D. Kempner, D. Lupp, A. Lenda, J. O'Hearn, M. Perla, B. Roth, C. Ruminski, L. Weitz</t>
  </si>
  <si>
    <t xml:space="preserve">Construction is on schedule.  98% complete. </t>
  </si>
  <si>
    <t>General 056-2022</t>
  </si>
  <si>
    <t>Concessions 057-2022</t>
  </si>
  <si>
    <t>General 109-2022</t>
  </si>
  <si>
    <t>Concessions 110-2022</t>
  </si>
  <si>
    <t xml:space="preserve">Grant executed December 16, 2021. </t>
  </si>
  <si>
    <t>Grant excecuted on December 16, 2021.</t>
  </si>
  <si>
    <t>Wildlife Hazard Assessment and Management Plan Update</t>
  </si>
  <si>
    <t xml:space="preserve">Previous Meeting Attendees (December 8, 2021):  </t>
  </si>
  <si>
    <t>100% design completed</t>
  </si>
  <si>
    <t xml:space="preserve">Final bid to be verified by January 27, 2022. </t>
  </si>
  <si>
    <t xml:space="preserve">Requested increase to design force account. </t>
  </si>
  <si>
    <t xml:space="preserve">Awaiting scope change approval. </t>
  </si>
  <si>
    <t xml:space="preserve">New York State Fence, Inc. bid approved by board December 9, 2021. </t>
  </si>
  <si>
    <t xml:space="preserve">Concessions grant closed. </t>
  </si>
  <si>
    <t>Scheduled End Date: June 2022</t>
  </si>
  <si>
    <t xml:space="preserve">Bid opening held on January 20, 2022. </t>
  </si>
  <si>
    <t xml:space="preserve">Lowest bidder is $4 million higher than estimate. </t>
  </si>
  <si>
    <t xml:space="preserve">Received FAA approval for supplemental agreement. </t>
  </si>
  <si>
    <t xml:space="preserve">Wetland monitoring required per NYSDEC for 1 more year ending January 2023. </t>
  </si>
  <si>
    <t xml:space="preserve">Inactive status </t>
  </si>
  <si>
    <t>Concessionaire grant closed out.</t>
  </si>
  <si>
    <t>PA circulating for concessions funds.</t>
  </si>
  <si>
    <t xml:space="preserve">Construction is scheduled to start March 2022. </t>
  </si>
  <si>
    <t xml:space="preserve">Consultant selection and grant application due January 31, 2022. </t>
  </si>
  <si>
    <t xml:space="preserve">Application usually due January 30th, but FAA granted an extension. </t>
  </si>
  <si>
    <t xml:space="preserve">Received FAA approval for supplemental agreemnt. </t>
  </si>
  <si>
    <t xml:space="preserve">Wetland monitoring required per NYSDEC for one more year ending January 2023. </t>
  </si>
  <si>
    <t xml:space="preserve">Paving will not be complete until next spring due to weather conditions. </t>
  </si>
  <si>
    <t>Awaiting contract from NYSDOT.</t>
  </si>
  <si>
    <t xml:space="preserve">Request to extend the period of performance due to FAA June 2022. </t>
  </si>
  <si>
    <t xml:space="preserve">Request to extend the period of performance due to FAA July 2022. </t>
  </si>
  <si>
    <t xml:space="preserve">Request to extend the period of perforamnce due to FAA July 2022. </t>
  </si>
  <si>
    <t xml:space="preserve">Request to extend period of performance due to FAA June 2022. </t>
  </si>
  <si>
    <t xml:space="preserve">FAA grant closeout approved January 13, 2022. </t>
  </si>
  <si>
    <t>Awaiting comments on draft report from FAA; Can begin closeout after response.</t>
  </si>
  <si>
    <t xml:space="preserve">FAA award for concurrence and NTP completed September 2021. </t>
  </si>
  <si>
    <t>As of January 27, 2022 | Financials generated January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</si>
</sst>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\•\ \ \ \ \ @"/>
    <numFmt numFmtId="165" formatCode="&quot;$&quot;#,##0.00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</numFmts>
  <fonts count="4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24"/>
      <color rgb="FF0000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Noto Sans Symbols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theme="5"/>
      <name val="Calibri"/>
      <family val="2"/>
    </font>
    <font>
      <sz val="11"/>
      <color theme="8"/>
      <name val="Calibri"/>
      <family val="2"/>
    </font>
    <font>
      <b/>
      <sz val="11"/>
      <color rgb="FF000000"/>
      <name val="Calibri"/>
      <family val="2"/>
    </font>
    <font>
      <b/>
      <sz val="10"/>
      <color theme="4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7F7F7F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1"/>
      <color rgb="FFFF0000"/>
      <name val="Arial"/>
      <family val="2"/>
    </font>
    <font>
      <b/>
      <sz val="12"/>
      <name val="Calibri"/>
      <family val="2"/>
    </font>
    <font>
      <sz val="10.5"/>
      <name val="Calibri"/>
      <family val="2"/>
    </font>
    <font>
      <sz val="10.5"/>
      <name val="Arial"/>
      <family val="2"/>
    </font>
    <font>
      <sz val="10.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thin">
        <color theme="2" tint="-0.14993743705557422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2" tint="-0.14990691854609822"/>
      </bottom>
      <diagonal/>
    </border>
    <border>
      <left/>
      <right/>
      <top style="hair">
        <color rgb="FF000000"/>
      </top>
      <bottom style="thin">
        <color theme="2" tint="-0.14990691854609822"/>
      </bottom>
      <diagonal/>
    </border>
    <border>
      <left/>
      <right style="thin">
        <color theme="2" tint="-0.14993743705557422"/>
      </right>
      <top style="hair">
        <color rgb="FF000000"/>
      </top>
      <bottom style="thin">
        <color theme="2" tint="-0.14990691854609822"/>
      </bottom>
      <diagonal/>
    </border>
  </borders>
  <cellStyleXfs count="1">
    <xf numFmtId="0" fontId="0" fillId="0" borderId="0"/>
  </cellStyleXfs>
  <cellXfs count="299"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6" fontId="3" fillId="0" borderId="0" xfId="0" applyNumberFormat="1" applyFont="1"/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3" xfId="0" applyFont="1" applyBorder="1"/>
    <xf numFmtId="0" fontId="3" fillId="0" borderId="3" xfId="0" applyFont="1" applyBorder="1"/>
    <xf numFmtId="0" fontId="9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166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/>
    </xf>
    <xf numFmtId="0" fontId="19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17" fillId="0" borderId="0" xfId="0" applyNumberFormat="1" applyFont="1" applyAlignment="1">
      <alignment horizontal="left"/>
    </xf>
    <xf numFmtId="164" fontId="17" fillId="0" borderId="5" xfId="0" applyNumberFormat="1" applyFont="1" applyBorder="1" applyAlignment="1">
      <alignment horizontal="left"/>
    </xf>
    <xf numFmtId="166" fontId="3" fillId="3" borderId="2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/>
    </xf>
    <xf numFmtId="0" fontId="3" fillId="0" borderId="6" xfId="0" applyFont="1" applyBorder="1"/>
    <xf numFmtId="164" fontId="12" fillId="0" borderId="5" xfId="0" applyNumberFormat="1" applyFont="1" applyBorder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164" fontId="17" fillId="0" borderId="0" xfId="0" applyNumberFormat="1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13" fillId="0" borderId="0" xfId="0" applyFont="1"/>
    <xf numFmtId="0" fontId="1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166" fontId="3" fillId="3" borderId="2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6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21" fillId="3" borderId="2" xfId="0" applyFont="1" applyFill="1" applyBorder="1" applyAlignment="1">
      <alignment horizontal="left" vertical="center"/>
    </xf>
    <xf numFmtId="165" fontId="12" fillId="3" borderId="2" xfId="0" applyNumberFormat="1" applyFont="1" applyFill="1" applyBorder="1" applyAlignment="1">
      <alignment vertical="center"/>
    </xf>
    <xf numFmtId="164" fontId="17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17" fillId="0" borderId="0" xfId="0" applyFont="1"/>
    <xf numFmtId="164" fontId="6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11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18" fillId="0" borderId="8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4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5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66" fontId="3" fillId="3" borderId="2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7" fillId="0" borderId="5" xfId="0" applyFont="1" applyBorder="1"/>
    <xf numFmtId="0" fontId="6" fillId="0" borderId="0" xfId="0" applyFont="1"/>
    <xf numFmtId="164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right"/>
    </xf>
    <xf numFmtId="164" fontId="17" fillId="0" borderId="0" xfId="0" applyNumberFormat="1" applyFont="1" applyAlignment="1">
      <alignment vertical="center" wrapText="1"/>
    </xf>
    <xf numFmtId="164" fontId="3" fillId="0" borderId="0" xfId="0" applyNumberFormat="1" applyFont="1"/>
    <xf numFmtId="0" fontId="5" fillId="0" borderId="3" xfId="0" applyFont="1" applyBorder="1" applyAlignment="1">
      <alignment horizontal="left" vertical="center"/>
    </xf>
    <xf numFmtId="164" fontId="17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6" fontId="27" fillId="0" borderId="0" xfId="0" applyNumberFormat="1" applyFont="1" applyAlignment="1">
      <alignment horizontal="right"/>
    </xf>
    <xf numFmtId="164" fontId="29" fillId="0" borderId="5" xfId="0" applyNumberFormat="1" applyFont="1" applyBorder="1" applyAlignment="1">
      <alignment horizontal="left"/>
    </xf>
    <xf numFmtId="0" fontId="29" fillId="0" borderId="0" xfId="0" applyFont="1" applyAlignment="1">
      <alignment vertical="center"/>
    </xf>
    <xf numFmtId="166" fontId="27" fillId="3" borderId="2" xfId="0" applyNumberFormat="1" applyFont="1" applyFill="1" applyBorder="1" applyAlignment="1">
      <alignment vertical="center"/>
    </xf>
    <xf numFmtId="166" fontId="27" fillId="0" borderId="0" xfId="0" applyNumberFormat="1" applyFont="1"/>
    <xf numFmtId="0" fontId="5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4" fontId="17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164" fontId="12" fillId="0" borderId="2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/>
    </xf>
    <xf numFmtId="166" fontId="27" fillId="3" borderId="2" xfId="0" applyNumberFormat="1" applyFont="1" applyFill="1" applyBorder="1" applyAlignment="1">
      <alignment horizontal="right" vertical="center"/>
    </xf>
    <xf numFmtId="166" fontId="12" fillId="3" borderId="2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Alignment="1"/>
    <xf numFmtId="166" fontId="27" fillId="3" borderId="2" xfId="0" applyNumberFormat="1" applyFont="1" applyFill="1" applyBorder="1" applyAlignment="1">
      <alignment horizontal="right"/>
    </xf>
    <xf numFmtId="166" fontId="27" fillId="0" borderId="0" xfId="0" applyNumberFormat="1" applyFont="1" applyFill="1" applyAlignment="1">
      <alignment horizontal="right" vertical="center"/>
    </xf>
    <xf numFmtId="6" fontId="3" fillId="0" borderId="2" xfId="0" applyNumberFormat="1" applyFont="1" applyBorder="1"/>
    <xf numFmtId="6" fontId="3" fillId="0" borderId="2" xfId="0" applyNumberFormat="1" applyFont="1" applyBorder="1" applyAlignment="1">
      <alignment horizontal="right"/>
    </xf>
    <xf numFmtId="166" fontId="3" fillId="4" borderId="2" xfId="0" applyNumberFormat="1" applyFont="1" applyFill="1" applyBorder="1" applyAlignment="1">
      <alignment vertical="center"/>
    </xf>
    <xf numFmtId="166" fontId="3" fillId="4" borderId="2" xfId="0" applyNumberFormat="1" applyFont="1" applyFill="1" applyBorder="1" applyAlignment="1">
      <alignment horizontal="right"/>
    </xf>
    <xf numFmtId="166" fontId="27" fillId="4" borderId="2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right"/>
    </xf>
    <xf numFmtId="166" fontId="3" fillId="4" borderId="2" xfId="0" applyNumberFormat="1" applyFont="1" applyFill="1" applyBorder="1" applyAlignment="1"/>
    <xf numFmtId="0" fontId="3" fillId="5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164" fontId="3" fillId="5" borderId="0" xfId="0" applyNumberFormat="1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/>
    <xf numFmtId="164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13" fillId="0" borderId="2" xfId="0" applyFont="1" applyBorder="1"/>
    <xf numFmtId="0" fontId="11" fillId="0" borderId="2" xfId="0" applyFont="1" applyBorder="1" applyAlignment="1">
      <alignment horizontal="left" wrapText="1"/>
    </xf>
    <xf numFmtId="168" fontId="11" fillId="0" borderId="2" xfId="0" applyNumberFormat="1" applyFont="1" applyBorder="1" applyAlignment="1">
      <alignment wrapText="1"/>
    </xf>
    <xf numFmtId="164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166" fontId="3" fillId="5" borderId="0" xfId="0" applyNumberFormat="1" applyFont="1" applyFill="1"/>
    <xf numFmtId="165" fontId="3" fillId="5" borderId="0" xfId="0" applyNumberFormat="1" applyFont="1" applyFill="1" applyAlignment="1">
      <alignment vertical="center"/>
    </xf>
    <xf numFmtId="166" fontId="3" fillId="5" borderId="0" xfId="0" applyNumberFormat="1" applyFont="1" applyFill="1" applyAlignment="1">
      <alignment horizontal="right" vertical="center"/>
    </xf>
    <xf numFmtId="3" fontId="3" fillId="5" borderId="0" xfId="0" applyNumberFormat="1" applyFont="1" applyFill="1" applyAlignment="1">
      <alignment horizontal="right" vertical="center"/>
    </xf>
    <xf numFmtId="165" fontId="3" fillId="4" borderId="2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0" xfId="0" applyFont="1" applyAlignment="1"/>
    <xf numFmtId="164" fontId="3" fillId="5" borderId="0" xfId="0" applyNumberFormat="1" applyFont="1" applyFill="1" applyAlignment="1">
      <alignment horizontal="left" vertical="center"/>
    </xf>
    <xf numFmtId="164" fontId="17" fillId="0" borderId="2" xfId="0" applyNumberFormat="1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14" fillId="0" borderId="2" xfId="0" applyFont="1" applyBorder="1"/>
    <xf numFmtId="0" fontId="3" fillId="5" borderId="0" xfId="0" applyFont="1" applyFill="1" applyAlignment="1">
      <alignment vertical="center"/>
    </xf>
    <xf numFmtId="166" fontId="3" fillId="7" borderId="2" xfId="0" applyNumberFormat="1" applyFont="1" applyFill="1" applyBorder="1" applyAlignment="1">
      <alignment vertical="center"/>
    </xf>
    <xf numFmtId="0" fontId="30" fillId="8" borderId="0" xfId="0" applyFont="1" applyFill="1" applyAlignment="1">
      <alignment horizontal="left" vertical="center"/>
    </xf>
    <xf numFmtId="0" fontId="3" fillId="8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3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168" fontId="3" fillId="0" borderId="2" xfId="0" applyNumberFormat="1" applyFont="1" applyBorder="1" applyAlignment="1">
      <alignment wrapText="1"/>
    </xf>
    <xf numFmtId="0" fontId="0" fillId="0" borderId="0" xfId="0" applyFont="1" applyAlignment="1"/>
    <xf numFmtId="0" fontId="0" fillId="0" borderId="2" xfId="0" applyBorder="1"/>
    <xf numFmtId="0" fontId="18" fillId="0" borderId="11" xfId="0" applyFont="1" applyBorder="1" applyAlignment="1">
      <alignment horizontal="left" vertical="center"/>
    </xf>
    <xf numFmtId="164" fontId="3" fillId="5" borderId="10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/>
    </xf>
    <xf numFmtId="0" fontId="9" fillId="0" borderId="13" xfId="0" applyFont="1" applyBorder="1" applyAlignment="1">
      <alignment horizontal="left" vertical="center"/>
    </xf>
    <xf numFmtId="0" fontId="3" fillId="0" borderId="13" xfId="0" applyFont="1" applyBorder="1"/>
    <xf numFmtId="0" fontId="13" fillId="0" borderId="13" xfId="0" applyFont="1" applyBorder="1" applyAlignment="1">
      <alignment horizontal="right"/>
    </xf>
    <xf numFmtId="164" fontId="34" fillId="0" borderId="0" xfId="0" applyNumberFormat="1" applyFont="1" applyAlignment="1">
      <alignment horizontal="left" vertical="center"/>
    </xf>
    <xf numFmtId="164" fontId="17" fillId="0" borderId="9" xfId="0" applyNumberFormat="1" applyFont="1" applyBorder="1" applyAlignment="1">
      <alignment horizontal="left" vertical="center"/>
    </xf>
    <xf numFmtId="0" fontId="0" fillId="0" borderId="0" xfId="0" applyFont="1" applyAlignment="1"/>
    <xf numFmtId="166" fontId="27" fillId="0" borderId="0" xfId="0" applyNumberFormat="1" applyFont="1" applyFill="1"/>
    <xf numFmtId="0" fontId="0" fillId="0" borderId="0" xfId="0" applyFont="1" applyAlignment="1"/>
    <xf numFmtId="0" fontId="33" fillId="0" borderId="2" xfId="0" applyFont="1" applyBorder="1"/>
    <xf numFmtId="0" fontId="23" fillId="0" borderId="3" xfId="0" applyFont="1" applyBorder="1"/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/>
    </xf>
    <xf numFmtId="0" fontId="7" fillId="0" borderId="2" xfId="0" applyFont="1" applyFill="1" applyBorder="1"/>
    <xf numFmtId="0" fontId="18" fillId="0" borderId="14" xfId="0" applyFont="1" applyBorder="1" applyAlignment="1">
      <alignment horizontal="left" vertical="center"/>
    </xf>
    <xf numFmtId="164" fontId="27" fillId="0" borderId="14" xfId="0" applyNumberFormat="1" applyFont="1" applyBorder="1" applyAlignment="1">
      <alignment horizontal="left" vertical="center"/>
    </xf>
    <xf numFmtId="164" fontId="20" fillId="0" borderId="14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0" xfId="0" applyFont="1" applyAlignment="1"/>
    <xf numFmtId="166" fontId="3" fillId="0" borderId="0" xfId="0" applyNumberFormat="1" applyFont="1" applyFill="1" applyAlignment="1">
      <alignment horizontal="right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/>
    <xf numFmtId="164" fontId="17" fillId="0" borderId="10" xfId="0" applyNumberFormat="1" applyFont="1" applyBorder="1" applyAlignment="1">
      <alignment horizontal="left" vertical="center"/>
    </xf>
    <xf numFmtId="166" fontId="27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37" fillId="0" borderId="3" xfId="0" applyFont="1" applyBorder="1"/>
    <xf numFmtId="164" fontId="27" fillId="0" borderId="5" xfId="0" applyNumberFormat="1" applyFont="1" applyBorder="1" applyAlignment="1">
      <alignment horizontal="left" vertical="center"/>
    </xf>
    <xf numFmtId="164" fontId="27" fillId="5" borderId="10" xfId="0" applyNumberFormat="1" applyFont="1" applyFill="1" applyBorder="1" applyAlignment="1">
      <alignment horizontal="left" vertical="center"/>
    </xf>
    <xf numFmtId="0" fontId="0" fillId="5" borderId="2" xfId="0" applyFont="1" applyFill="1" applyBorder="1" applyAlignment="1"/>
    <xf numFmtId="0" fontId="19" fillId="0" borderId="15" xfId="0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wrapText="1"/>
    </xf>
    <xf numFmtId="0" fontId="14" fillId="0" borderId="2" xfId="0" applyFont="1" applyFill="1" applyBorder="1"/>
    <xf numFmtId="164" fontId="27" fillId="0" borderId="5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/>
    <xf numFmtId="164" fontId="3" fillId="5" borderId="2" xfId="0" applyNumberFormat="1" applyFont="1" applyFill="1" applyBorder="1" applyAlignment="1">
      <alignment horizontal="left" wrapText="1"/>
    </xf>
    <xf numFmtId="0" fontId="14" fillId="5" borderId="2" xfId="0" applyFont="1" applyFill="1" applyBorder="1"/>
    <xf numFmtId="164" fontId="12" fillId="0" borderId="10" xfId="0" applyNumberFormat="1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left" vertical="center" wrapText="1"/>
    </xf>
    <xf numFmtId="0" fontId="14" fillId="0" borderId="6" xfId="0" applyFont="1" applyBorder="1"/>
    <xf numFmtId="0" fontId="33" fillId="0" borderId="2" xfId="0" applyFont="1" applyBorder="1"/>
    <xf numFmtId="0" fontId="0" fillId="0" borderId="2" xfId="0" applyBorder="1"/>
    <xf numFmtId="164" fontId="3" fillId="0" borderId="6" xfId="0" applyNumberFormat="1" applyFont="1" applyBorder="1" applyAlignment="1">
      <alignment horizontal="left" vertical="center"/>
    </xf>
    <xf numFmtId="164" fontId="17" fillId="0" borderId="5" xfId="0" applyNumberFormat="1" applyFont="1" applyBorder="1" applyAlignment="1">
      <alignment horizontal="left" vertical="center" wrapText="1"/>
    </xf>
    <xf numFmtId="0" fontId="28" fillId="0" borderId="5" xfId="0" applyFont="1" applyBorder="1"/>
    <xf numFmtId="0" fontId="9" fillId="0" borderId="3" xfId="0" applyFont="1" applyBorder="1" applyAlignment="1">
      <alignment horizontal="right"/>
    </xf>
    <xf numFmtId="0" fontId="14" fillId="0" borderId="3" xfId="0" applyFont="1" applyBorder="1"/>
    <xf numFmtId="164" fontId="3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/>
    <xf numFmtId="164" fontId="34" fillId="0" borderId="5" xfId="0" applyNumberFormat="1" applyFont="1" applyBorder="1" applyAlignment="1">
      <alignment horizontal="left" vertical="center" wrapText="1"/>
    </xf>
    <xf numFmtId="164" fontId="27" fillId="0" borderId="6" xfId="0" applyNumberFormat="1" applyFont="1" applyBorder="1" applyAlignment="1">
      <alignment horizontal="left" vertical="center" wrapText="1"/>
    </xf>
    <xf numFmtId="0" fontId="28" fillId="0" borderId="6" xfId="0" applyFont="1" applyBorder="1"/>
    <xf numFmtId="164" fontId="27" fillId="5" borderId="6" xfId="0" applyNumberFormat="1" applyFont="1" applyFill="1" applyBorder="1" applyAlignment="1">
      <alignment horizontal="left" vertical="center" wrapText="1"/>
    </xf>
    <xf numFmtId="0" fontId="14" fillId="5" borderId="6" xfId="0" applyFont="1" applyFill="1" applyBorder="1"/>
    <xf numFmtId="164" fontId="29" fillId="0" borderId="6" xfId="0" applyNumberFormat="1" applyFont="1" applyBorder="1" applyAlignment="1">
      <alignment horizontal="left" vertical="center" wrapText="1"/>
    </xf>
    <xf numFmtId="164" fontId="3" fillId="5" borderId="5" xfId="0" applyNumberFormat="1" applyFont="1" applyFill="1" applyBorder="1" applyAlignment="1">
      <alignment horizontal="left" wrapText="1"/>
    </xf>
    <xf numFmtId="0" fontId="14" fillId="5" borderId="5" xfId="0" applyFont="1" applyFill="1" applyBorder="1"/>
    <xf numFmtId="164" fontId="3" fillId="5" borderId="16" xfId="0" applyNumberFormat="1" applyFont="1" applyFill="1" applyBorder="1" applyAlignment="1">
      <alignment horizontal="left" wrapText="1"/>
    </xf>
    <xf numFmtId="0" fontId="14" fillId="5" borderId="16" xfId="0" applyFont="1" applyFill="1" applyBorder="1"/>
    <xf numFmtId="0" fontId="14" fillId="5" borderId="17" xfId="0" applyFont="1" applyFill="1" applyBorder="1"/>
    <xf numFmtId="164" fontId="27" fillId="0" borderId="5" xfId="0" applyNumberFormat="1" applyFont="1" applyBorder="1" applyAlignment="1">
      <alignment horizontal="left" vertical="center" wrapText="1"/>
    </xf>
    <xf numFmtId="164" fontId="38" fillId="0" borderId="5" xfId="0" applyNumberFormat="1" applyFont="1" applyBorder="1" applyAlignment="1">
      <alignment horizontal="left" vertical="center" wrapText="1"/>
    </xf>
    <xf numFmtId="0" fontId="39" fillId="0" borderId="5" xfId="0" applyFont="1" applyBorder="1"/>
    <xf numFmtId="164" fontId="11" fillId="0" borderId="6" xfId="0" applyNumberFormat="1" applyFont="1" applyFill="1" applyBorder="1" applyAlignment="1">
      <alignment horizontal="left" vertical="center" wrapText="1"/>
    </xf>
    <xf numFmtId="0" fontId="14" fillId="0" borderId="6" xfId="0" applyFont="1" applyFill="1" applyBorder="1"/>
    <xf numFmtId="164" fontId="17" fillId="5" borderId="5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/>
    <xf numFmtId="164" fontId="3" fillId="5" borderId="6" xfId="0" applyNumberFormat="1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>
      <alignment horizontal="left" vertical="center" wrapText="1"/>
    </xf>
    <xf numFmtId="164" fontId="17" fillId="5" borderId="6" xfId="0" applyNumberFormat="1" applyFont="1" applyFill="1" applyBorder="1" applyAlignment="1">
      <alignment horizontal="left" vertical="center" wrapText="1"/>
    </xf>
    <xf numFmtId="0" fontId="36" fillId="5" borderId="6" xfId="0" applyFont="1" applyFill="1" applyBorder="1"/>
    <xf numFmtId="0" fontId="1" fillId="0" borderId="2" xfId="0" applyFont="1" applyBorder="1"/>
    <xf numFmtId="164" fontId="17" fillId="0" borderId="6" xfId="0" applyNumberFormat="1" applyFont="1" applyBorder="1" applyAlignment="1">
      <alignment horizontal="left" vertical="center" wrapText="1"/>
    </xf>
    <xf numFmtId="164" fontId="27" fillId="0" borderId="7" xfId="0" applyNumberFormat="1" applyFont="1" applyBorder="1" applyAlignment="1">
      <alignment horizontal="left" vertical="center" wrapText="1"/>
    </xf>
    <xf numFmtId="0" fontId="33" fillId="0" borderId="9" xfId="0" applyFont="1" applyBorder="1"/>
    <xf numFmtId="164" fontId="34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14" fillId="0" borderId="10" xfId="0" applyFont="1" applyBorder="1"/>
    <xf numFmtId="164" fontId="17" fillId="0" borderId="5" xfId="0" applyNumberFormat="1" applyFont="1" applyFill="1" applyBorder="1" applyAlignment="1">
      <alignment horizontal="left" wrapText="1"/>
    </xf>
    <xf numFmtId="0" fontId="36" fillId="0" borderId="5" xfId="0" applyFont="1" applyFill="1" applyBorder="1"/>
    <xf numFmtId="164" fontId="12" fillId="0" borderId="5" xfId="0" applyNumberFormat="1" applyFont="1" applyBorder="1" applyAlignment="1">
      <alignment horizontal="left" wrapText="1"/>
    </xf>
    <xf numFmtId="164" fontId="27" fillId="5" borderId="7" xfId="0" applyNumberFormat="1" applyFont="1" applyFill="1" applyBorder="1" applyAlignment="1">
      <alignment horizontal="left" vertical="center" wrapText="1"/>
    </xf>
    <xf numFmtId="0" fontId="14" fillId="5" borderId="7" xfId="0" applyFont="1" applyFill="1" applyBorder="1"/>
    <xf numFmtId="0" fontId="33" fillId="0" borderId="2" xfId="0" applyFont="1" applyBorder="1" applyAlignment="1"/>
    <xf numFmtId="0" fontId="3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64" fontId="3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 wrapText="1"/>
    </xf>
    <xf numFmtId="164" fontId="40" fillId="5" borderId="6" xfId="0" applyNumberFormat="1" applyFont="1" applyFill="1" applyBorder="1" applyAlignment="1">
      <alignment horizontal="left" vertical="center" wrapText="1"/>
    </xf>
    <xf numFmtId="164" fontId="3" fillId="5" borderId="5" xfId="0" applyNumberFormat="1" applyFont="1" applyFill="1" applyBorder="1" applyAlignment="1">
      <alignment vertical="center" wrapText="1"/>
    </xf>
    <xf numFmtId="164" fontId="3" fillId="5" borderId="6" xfId="0" applyNumberFormat="1" applyFont="1" applyFill="1" applyBorder="1" applyAlignment="1">
      <alignment horizontal="left" wrapText="1"/>
    </xf>
    <xf numFmtId="0" fontId="14" fillId="5" borderId="12" xfId="0" applyFont="1" applyFill="1" applyBorder="1"/>
    <xf numFmtId="0" fontId="3" fillId="0" borderId="7" xfId="0" applyFont="1" applyBorder="1" applyAlignment="1">
      <alignment horizontal="left" vertical="center"/>
    </xf>
    <xf numFmtId="164" fontId="27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/>
    <xf numFmtId="164" fontId="3" fillId="0" borderId="1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1</xdr:row>
      <xdr:rowOff>66675</xdr:rowOff>
    </xdr:from>
    <xdr:ext cx="1543050" cy="714375"/>
    <xdr:pic>
      <xdr:nvPicPr>
        <xdr:cNvPr id="2" name="image1.jpg" descr="NFTA2_4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78"/>
  <sheetViews>
    <sheetView tabSelected="1" view="pageBreakPreview" zoomScale="120" zoomScaleNormal="90" zoomScaleSheetLayoutView="120" workbookViewId="0">
      <selection activeCell="M10" sqref="M10"/>
    </sheetView>
  </sheetViews>
  <sheetFormatPr defaultColWidth="12.625" defaultRowHeight="15" customHeight="1"/>
  <cols>
    <col min="1" max="1" width="5" customWidth="1"/>
    <col min="2" max="2" width="29.75" customWidth="1"/>
    <col min="3" max="3" width="1.25" customWidth="1"/>
    <col min="4" max="4" width="25.125" customWidth="1"/>
    <col min="5" max="5" width="15.5" customWidth="1"/>
    <col min="6" max="6" width="1.125" customWidth="1"/>
    <col min="7" max="7" width="15.5" customWidth="1"/>
    <col min="8" max="8" width="1.125" customWidth="1"/>
    <col min="9" max="9" width="17.875" customWidth="1"/>
    <col min="10" max="10" width="2.5" customWidth="1"/>
    <col min="11" max="11" width="12.375" customWidth="1"/>
    <col min="12" max="12" width="9.375" customWidth="1"/>
    <col min="13" max="13" width="11.5" customWidth="1"/>
    <col min="14" max="14" width="8" customWidth="1"/>
    <col min="15" max="29" width="7.75" customWidth="1"/>
  </cols>
  <sheetData>
    <row r="1" spans="1:29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4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" customHeight="1">
      <c r="A2" s="7"/>
      <c r="B2" s="180" t="s">
        <v>268</v>
      </c>
      <c r="C2" s="181"/>
      <c r="D2" s="182"/>
      <c r="E2" s="7"/>
      <c r="F2" s="9"/>
      <c r="G2" s="9"/>
      <c r="H2" s="9"/>
      <c r="I2" s="9"/>
      <c r="J2" s="7"/>
      <c r="K2" s="10"/>
      <c r="L2" s="10"/>
      <c r="M2" s="1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" customHeight="1">
      <c r="A3" s="7"/>
      <c r="B3" s="11"/>
      <c r="C3" s="7"/>
      <c r="D3" s="8"/>
      <c r="E3" s="7"/>
      <c r="F3" s="9"/>
      <c r="G3" s="9"/>
      <c r="H3" s="9"/>
      <c r="I3" s="9"/>
      <c r="J3" s="7"/>
      <c r="K3" s="10"/>
      <c r="L3" s="10"/>
      <c r="M3" s="1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>
      <c r="A4" s="7"/>
      <c r="B4" s="11"/>
      <c r="C4" s="7"/>
      <c r="D4" s="8"/>
      <c r="E4" s="7"/>
      <c r="F4" s="9"/>
      <c r="G4" s="9"/>
      <c r="H4" s="9"/>
      <c r="I4" s="9"/>
      <c r="J4" s="7"/>
      <c r="K4" s="10"/>
      <c r="L4" s="10"/>
      <c r="M4" s="1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6.5" customHeight="1">
      <c r="A5" s="174"/>
      <c r="B5" s="12"/>
      <c r="C5" s="6"/>
      <c r="D5" s="6"/>
      <c r="E5" s="6"/>
      <c r="F5" s="6"/>
      <c r="G5" s="6"/>
      <c r="H5" s="6"/>
      <c r="I5" s="6"/>
      <c r="J5" s="6"/>
      <c r="K5" s="6"/>
      <c r="L5" s="13"/>
      <c r="M5" s="1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customHeight="1">
      <c r="A6" s="27"/>
      <c r="B6" s="29"/>
      <c r="C6" s="6"/>
      <c r="D6" s="28"/>
      <c r="E6" s="6"/>
      <c r="F6" s="27"/>
      <c r="G6" s="28"/>
      <c r="H6" s="27"/>
      <c r="I6" s="28"/>
      <c r="J6" s="27"/>
      <c r="K6" s="27"/>
      <c r="L6" s="27"/>
      <c r="M6" s="1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143" t="s">
        <v>160</v>
      </c>
      <c r="B7" s="12" t="s">
        <v>1</v>
      </c>
      <c r="C7" s="30"/>
      <c r="D7" s="31"/>
      <c r="E7" s="31"/>
      <c r="F7" s="32"/>
      <c r="G7" s="32"/>
      <c r="H7" s="32"/>
      <c r="I7" s="32"/>
      <c r="J7" s="6"/>
      <c r="K7" s="6"/>
      <c r="L7" s="13"/>
      <c r="M7" s="2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5" customHeight="1">
      <c r="A8" s="6"/>
      <c r="B8" s="16"/>
      <c r="C8" s="44"/>
      <c r="D8" s="44"/>
      <c r="E8" s="44"/>
      <c r="F8" s="44"/>
      <c r="G8" s="44"/>
      <c r="H8" s="44"/>
      <c r="I8" s="44"/>
      <c r="J8" s="6"/>
      <c r="K8" s="6"/>
      <c r="L8" s="13"/>
      <c r="M8" s="2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" customHeight="1">
      <c r="A9" s="201" t="s">
        <v>19</v>
      </c>
      <c r="B9" s="22"/>
      <c r="C9" s="23"/>
      <c r="D9" s="22"/>
      <c r="E9" s="22"/>
      <c r="F9" s="22"/>
      <c r="G9" s="22"/>
      <c r="H9" s="22"/>
      <c r="I9" s="22"/>
      <c r="J9" s="6"/>
      <c r="K9" s="6"/>
      <c r="L9" s="13"/>
      <c r="M9" s="2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5" customHeight="1">
      <c r="A10" s="20" t="s">
        <v>20</v>
      </c>
      <c r="B10" s="24"/>
      <c r="C10" s="16"/>
      <c r="D10" s="6"/>
      <c r="E10" s="18" t="s">
        <v>2</v>
      </c>
      <c r="F10" s="19"/>
      <c r="G10" s="18" t="s">
        <v>3</v>
      </c>
      <c r="H10" s="19"/>
      <c r="I10" s="18" t="s">
        <v>4</v>
      </c>
      <c r="J10" s="6"/>
      <c r="K10" s="6"/>
      <c r="L10" s="13"/>
      <c r="M10" s="2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5" customHeight="1">
      <c r="A11" s="20" t="s">
        <v>12</v>
      </c>
      <c r="B11" s="24"/>
      <c r="C11" s="16"/>
      <c r="D11" s="17" t="s">
        <v>21</v>
      </c>
      <c r="E11" s="136">
        <f>E14*0.75</f>
        <v>83133</v>
      </c>
      <c r="F11" s="137"/>
      <c r="G11" s="198">
        <v>54574.5</v>
      </c>
      <c r="H11" s="6"/>
      <c r="I11" s="6"/>
      <c r="J11" s="6"/>
      <c r="K11" s="6"/>
      <c r="L11" s="13"/>
      <c r="M11" s="2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5" customHeight="1">
      <c r="A12" s="20" t="s">
        <v>22</v>
      </c>
      <c r="B12" s="24"/>
      <c r="C12" s="24"/>
      <c r="D12" s="20" t="s">
        <v>23</v>
      </c>
      <c r="E12" s="60">
        <f>E14*0.125</f>
        <v>13855.5</v>
      </c>
      <c r="F12" s="19"/>
      <c r="G12" s="60">
        <v>8052</v>
      </c>
      <c r="H12" s="19"/>
      <c r="I12" s="25"/>
      <c r="J12" s="6"/>
      <c r="K12" s="6"/>
      <c r="L12" s="13"/>
      <c r="M12" s="2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>
      <c r="A13" s="141" t="s">
        <v>148</v>
      </c>
      <c r="B13" s="212"/>
      <c r="C13" s="24"/>
      <c r="D13" s="17" t="s">
        <v>18</v>
      </c>
      <c r="E13" s="59">
        <f>E14*0.125</f>
        <v>13855.5</v>
      </c>
      <c r="F13" s="19"/>
      <c r="G13" s="60">
        <v>0</v>
      </c>
      <c r="H13" s="19"/>
      <c r="I13" s="25"/>
      <c r="J13" s="6"/>
      <c r="K13" s="6"/>
      <c r="L13" s="13"/>
      <c r="M13" s="2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.75" customHeight="1">
      <c r="A14" s="6"/>
      <c r="B14" s="6"/>
      <c r="C14" s="24"/>
      <c r="D14" s="37" t="s">
        <v>7</v>
      </c>
      <c r="E14" s="61">
        <v>110844</v>
      </c>
      <c r="F14" s="38"/>
      <c r="G14" s="46">
        <f>SUM(G11:G13)</f>
        <v>62626.5</v>
      </c>
      <c r="H14" s="38"/>
      <c r="I14" s="125">
        <v>101376</v>
      </c>
      <c r="J14" s="6"/>
      <c r="K14" s="6"/>
      <c r="L14" s="13"/>
      <c r="M14" s="2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39"/>
      <c r="B15" s="207" t="s">
        <v>8</v>
      </c>
      <c r="C15" s="208" t="s">
        <v>266</v>
      </c>
      <c r="D15" s="208"/>
      <c r="E15" s="209"/>
      <c r="F15" s="209"/>
      <c r="G15" s="209"/>
      <c r="H15" s="209"/>
      <c r="I15" s="209"/>
      <c r="J15" s="6"/>
      <c r="K15" s="6"/>
      <c r="L15" s="13"/>
      <c r="M15" s="2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5" customHeight="1">
      <c r="A16" s="39"/>
      <c r="B16" s="151" t="s">
        <v>9</v>
      </c>
      <c r="C16" s="220"/>
      <c r="D16" s="153"/>
      <c r="E16" s="153"/>
      <c r="F16" s="153"/>
      <c r="G16" s="153"/>
      <c r="H16" s="153"/>
      <c r="I16" s="153"/>
      <c r="J16" s="6"/>
      <c r="K16" s="6"/>
      <c r="L16" s="13"/>
      <c r="M16" s="2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customHeight="1">
      <c r="A17" s="6"/>
      <c r="B17" s="114" t="s">
        <v>10</v>
      </c>
      <c r="C17" s="237"/>
      <c r="D17" s="270"/>
      <c r="E17" s="148"/>
      <c r="F17" s="148"/>
      <c r="G17" s="148"/>
      <c r="H17" s="148"/>
      <c r="I17" s="148"/>
      <c r="J17" s="6"/>
      <c r="K17" s="6"/>
      <c r="L17" s="13"/>
      <c r="M17" s="2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5" customHeight="1">
      <c r="A18" s="6"/>
      <c r="B18" s="16"/>
      <c r="C18" s="187"/>
      <c r="D18" s="187"/>
      <c r="E18" s="15"/>
      <c r="F18" s="15"/>
      <c r="G18" s="15"/>
      <c r="H18" s="15"/>
      <c r="I18" s="15"/>
      <c r="J18" s="6"/>
      <c r="K18" s="6"/>
      <c r="L18" s="13"/>
      <c r="M18" s="2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5" customHeight="1">
      <c r="A19" s="201" t="s">
        <v>164</v>
      </c>
      <c r="B19" s="22"/>
      <c r="C19" s="23"/>
      <c r="D19" s="22"/>
      <c r="E19" s="22"/>
      <c r="F19" s="22"/>
      <c r="G19" s="22"/>
      <c r="H19" s="22"/>
      <c r="I19" s="22"/>
      <c r="J19" s="6"/>
      <c r="K19" s="6"/>
      <c r="L19" s="13"/>
      <c r="M19" s="2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" customHeight="1">
      <c r="A20" s="35" t="s">
        <v>162</v>
      </c>
      <c r="B20" s="24"/>
      <c r="C20" s="16"/>
      <c r="D20" s="6"/>
      <c r="E20" s="18" t="s">
        <v>2</v>
      </c>
      <c r="F20" s="19"/>
      <c r="G20" s="18" t="s">
        <v>3</v>
      </c>
      <c r="H20" s="19"/>
      <c r="I20" s="18" t="s">
        <v>4</v>
      </c>
      <c r="J20" s="6"/>
      <c r="K20" s="6"/>
      <c r="L20" s="13"/>
      <c r="M20" s="2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5" customHeight="1">
      <c r="A21" s="35" t="s">
        <v>165</v>
      </c>
      <c r="B21" s="24"/>
      <c r="C21" s="16"/>
      <c r="D21" s="156" t="s">
        <v>163</v>
      </c>
      <c r="E21" s="34">
        <v>21647814</v>
      </c>
      <c r="F21" s="6"/>
      <c r="G21" s="113">
        <f>8925022.35+10596364</f>
        <v>19521386.350000001</v>
      </c>
      <c r="H21" s="6"/>
      <c r="I21" s="6"/>
      <c r="J21" s="6"/>
      <c r="K21" s="6"/>
      <c r="L21" s="13"/>
      <c r="M21" s="2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5" customHeight="1">
      <c r="A22" s="35" t="s">
        <v>24</v>
      </c>
      <c r="B22" s="24"/>
      <c r="C22" s="24"/>
      <c r="D22" s="35"/>
      <c r="E22" s="60"/>
      <c r="F22" s="19"/>
      <c r="G22" s="60"/>
      <c r="H22" s="19"/>
      <c r="I22" s="25"/>
      <c r="J22" s="6"/>
      <c r="K22" s="6"/>
      <c r="L22" s="13"/>
      <c r="M22" s="2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" customHeight="1">
      <c r="A23" s="35" t="s">
        <v>166</v>
      </c>
      <c r="B23" s="24"/>
      <c r="C23" s="24"/>
      <c r="D23" s="37" t="s">
        <v>7</v>
      </c>
      <c r="E23" s="61">
        <f>SUM(E21)</f>
        <v>21647814</v>
      </c>
      <c r="F23" s="38"/>
      <c r="G23" s="46">
        <f>SUM(G21)</f>
        <v>19521386.350000001</v>
      </c>
      <c r="H23" s="38"/>
      <c r="I23" s="46">
        <f>G21</f>
        <v>19521386.350000001</v>
      </c>
      <c r="J23" s="6"/>
      <c r="K23" s="6"/>
      <c r="L23" s="13"/>
      <c r="M23" s="2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" customHeight="1">
      <c r="A24" s="39"/>
      <c r="B24" s="40" t="s">
        <v>8</v>
      </c>
      <c r="C24" s="244"/>
      <c r="D24" s="245"/>
      <c r="E24" s="245"/>
      <c r="F24" s="245"/>
      <c r="G24" s="245"/>
      <c r="H24" s="245"/>
      <c r="I24" s="245"/>
      <c r="J24" s="6"/>
      <c r="K24" s="6"/>
      <c r="L24" s="13"/>
      <c r="M24" s="2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" customHeight="1">
      <c r="A25" s="39"/>
      <c r="B25" s="42" t="s">
        <v>9</v>
      </c>
      <c r="C25" s="235"/>
      <c r="D25" s="236"/>
      <c r="E25" s="236"/>
      <c r="F25" s="236"/>
      <c r="G25" s="236"/>
      <c r="H25" s="48"/>
      <c r="I25" s="48"/>
      <c r="J25" s="6"/>
      <c r="K25" s="6"/>
      <c r="L25" s="13"/>
      <c r="M25" s="2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146" customFormat="1" ht="15" customHeight="1">
      <c r="A26" s="6"/>
      <c r="B26" s="16" t="s">
        <v>10</v>
      </c>
      <c r="C26" s="50"/>
      <c r="D26" s="154"/>
      <c r="E26" s="154"/>
      <c r="F26" s="154"/>
      <c r="G26" s="154"/>
      <c r="H26" s="154"/>
      <c r="I26" s="154"/>
      <c r="J26" s="6"/>
      <c r="K26" s="6"/>
      <c r="L26" s="13"/>
      <c r="M26" s="2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146" customFormat="1" ht="15" customHeight="1">
      <c r="A27" s="6"/>
      <c r="B27" s="16"/>
      <c r="C27" s="55"/>
      <c r="D27" s="145"/>
      <c r="E27" s="145"/>
      <c r="F27" s="145"/>
      <c r="G27" s="145"/>
      <c r="H27" s="145"/>
      <c r="I27" s="145"/>
      <c r="J27" s="6"/>
      <c r="K27" s="6"/>
      <c r="L27" s="13"/>
      <c r="M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46" customFormat="1" ht="15" customHeight="1">
      <c r="A28" s="201" t="s">
        <v>170</v>
      </c>
      <c r="B28" s="22"/>
      <c r="C28" s="23"/>
      <c r="D28" s="22"/>
      <c r="E28" s="22"/>
      <c r="F28" s="22"/>
      <c r="G28" s="22"/>
      <c r="H28" s="22"/>
      <c r="I28" s="22"/>
      <c r="J28" s="6"/>
      <c r="K28" s="6"/>
      <c r="L28" s="13"/>
      <c r="M28" s="2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46" customFormat="1" ht="15" customHeight="1">
      <c r="A29" s="35" t="s">
        <v>194</v>
      </c>
      <c r="B29" s="187"/>
      <c r="C29" s="16"/>
      <c r="D29" s="6"/>
      <c r="E29" s="18" t="s">
        <v>2</v>
      </c>
      <c r="F29" s="19"/>
      <c r="G29" s="18" t="s">
        <v>3</v>
      </c>
      <c r="H29" s="19"/>
      <c r="I29" s="18" t="s">
        <v>4</v>
      </c>
      <c r="J29" s="6"/>
      <c r="K29" s="6"/>
      <c r="L29" s="13"/>
      <c r="M29" s="2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46" customFormat="1" ht="15" customHeight="1">
      <c r="A30" s="35" t="s">
        <v>165</v>
      </c>
      <c r="B30" s="24"/>
      <c r="C30" s="16"/>
      <c r="D30" s="147" t="s">
        <v>184</v>
      </c>
      <c r="E30" s="34">
        <v>6443355</v>
      </c>
      <c r="F30" s="6"/>
      <c r="G30" s="34">
        <v>0</v>
      </c>
      <c r="H30" s="6"/>
      <c r="I30" s="6"/>
      <c r="J30" s="6"/>
      <c r="K30" s="6"/>
      <c r="L30" s="13"/>
      <c r="M30" s="2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46" customFormat="1" ht="15" customHeight="1">
      <c r="A31" s="35" t="s">
        <v>171</v>
      </c>
      <c r="B31" s="24"/>
      <c r="C31" s="24"/>
      <c r="D31" s="35" t="s">
        <v>188</v>
      </c>
      <c r="E31" s="60">
        <v>526696</v>
      </c>
      <c r="F31" s="19"/>
      <c r="G31" s="215">
        <v>526696</v>
      </c>
      <c r="H31" s="19"/>
      <c r="I31" s="25"/>
      <c r="J31" s="6"/>
      <c r="K31" s="6"/>
      <c r="L31" s="13"/>
      <c r="M31" s="2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46" customFormat="1" ht="15" customHeight="1">
      <c r="A32" s="35" t="s">
        <v>28</v>
      </c>
      <c r="B32" s="24"/>
      <c r="C32" s="24"/>
      <c r="D32" s="37" t="s">
        <v>7</v>
      </c>
      <c r="E32" s="61">
        <f>SUM(E30:E31)</f>
        <v>6970051</v>
      </c>
      <c r="F32" s="38"/>
      <c r="G32" s="46">
        <v>526696</v>
      </c>
      <c r="H32" s="38"/>
      <c r="I32" s="46">
        <v>526696</v>
      </c>
      <c r="J32" s="6"/>
      <c r="K32" s="6"/>
      <c r="L32" s="13"/>
      <c r="M32" s="2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46" customFormat="1" ht="15" customHeight="1">
      <c r="A33" s="39"/>
      <c r="B33" s="40" t="s">
        <v>8</v>
      </c>
      <c r="C33" s="257" t="s">
        <v>245</v>
      </c>
      <c r="D33" s="245"/>
      <c r="E33" s="245"/>
      <c r="F33" s="245"/>
      <c r="G33" s="245"/>
      <c r="H33" s="245"/>
      <c r="I33" s="245"/>
      <c r="J33" s="6"/>
      <c r="K33" s="6"/>
      <c r="L33" s="13"/>
      <c r="M33" s="2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" customHeight="1">
      <c r="A34" s="39"/>
      <c r="B34" s="42" t="s">
        <v>9</v>
      </c>
      <c r="C34" s="266"/>
      <c r="D34" s="250"/>
      <c r="E34" s="250"/>
      <c r="F34" s="250"/>
      <c r="G34" s="250"/>
      <c r="H34" s="48"/>
      <c r="I34" s="48"/>
      <c r="J34" s="6"/>
      <c r="K34" s="6"/>
      <c r="L34" s="13"/>
      <c r="M34" s="2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customHeight="1">
      <c r="A35" s="6"/>
      <c r="B35" s="16" t="s">
        <v>10</v>
      </c>
      <c r="C35" s="50"/>
      <c r="D35" s="53"/>
      <c r="E35" s="145"/>
      <c r="F35" s="145"/>
      <c r="G35" s="145"/>
      <c r="H35" s="145"/>
      <c r="I35" s="145"/>
      <c r="J35" s="6"/>
      <c r="K35" s="6"/>
      <c r="L35" s="13"/>
      <c r="M35" s="2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176" customFormat="1" ht="15" customHeight="1">
      <c r="A36" s="6"/>
      <c r="B36" s="16"/>
      <c r="C36" s="55"/>
      <c r="D36" s="175"/>
      <c r="E36" s="175"/>
      <c r="F36" s="175"/>
      <c r="G36" s="175"/>
      <c r="H36" s="175"/>
      <c r="I36" s="175"/>
      <c r="J36" s="6"/>
      <c r="K36" s="6"/>
      <c r="L36" s="13"/>
      <c r="M36" s="2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s="176" customFormat="1" ht="15" customHeight="1">
      <c r="A37" s="201" t="s">
        <v>192</v>
      </c>
      <c r="B37" s="22"/>
      <c r="C37" s="23"/>
      <c r="D37" s="22"/>
      <c r="E37" s="22"/>
      <c r="F37" s="22"/>
      <c r="G37" s="22"/>
      <c r="H37" s="22"/>
      <c r="I37" s="22"/>
      <c r="J37" s="6"/>
      <c r="K37" s="6"/>
      <c r="L37" s="13"/>
      <c r="M37" s="2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customHeight="1">
      <c r="A38" s="35" t="s">
        <v>26</v>
      </c>
      <c r="B38" s="24"/>
      <c r="C38" s="16"/>
      <c r="D38" s="6"/>
      <c r="E38" s="18" t="s">
        <v>2</v>
      </c>
      <c r="F38" s="19"/>
      <c r="G38" s="18" t="s">
        <v>3</v>
      </c>
      <c r="H38" s="19"/>
      <c r="I38" s="18" t="s">
        <v>4</v>
      </c>
      <c r="J38" s="6"/>
      <c r="K38" s="6"/>
      <c r="L38" s="13"/>
      <c r="M38" s="2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" customHeight="1">
      <c r="A39" s="35" t="s">
        <v>165</v>
      </c>
      <c r="B39" s="24"/>
      <c r="C39" s="16"/>
      <c r="D39" s="157" t="s">
        <v>234</v>
      </c>
      <c r="E39" s="34">
        <v>18037049</v>
      </c>
      <c r="F39" s="6"/>
      <c r="G39" s="34">
        <v>0</v>
      </c>
      <c r="H39" s="6"/>
      <c r="I39" s="6"/>
      <c r="J39" s="6"/>
      <c r="K39" s="6"/>
      <c r="L39" s="13"/>
      <c r="M39" s="2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" customHeight="1">
      <c r="A40" s="35" t="s">
        <v>27</v>
      </c>
      <c r="B40" s="24"/>
      <c r="C40" s="24"/>
      <c r="D40" s="35" t="s">
        <v>235</v>
      </c>
      <c r="E40" s="60">
        <v>2106785</v>
      </c>
      <c r="F40" s="19"/>
      <c r="G40" s="60">
        <v>0</v>
      </c>
      <c r="H40" s="19"/>
      <c r="I40" s="25"/>
      <c r="J40" s="6"/>
      <c r="K40" s="6"/>
      <c r="L40" s="13"/>
      <c r="M40" s="2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" customHeight="1">
      <c r="A41" s="35" t="s">
        <v>28</v>
      </c>
      <c r="B41" s="24"/>
      <c r="C41" s="24"/>
      <c r="D41" s="37" t="s">
        <v>7</v>
      </c>
      <c r="E41" s="61">
        <f>SUM(E39:E40)</f>
        <v>20143834</v>
      </c>
      <c r="F41" s="38"/>
      <c r="G41" s="46">
        <v>0</v>
      </c>
      <c r="H41" s="38"/>
      <c r="I41" s="46">
        <v>0</v>
      </c>
      <c r="J41" s="6"/>
      <c r="K41" s="6"/>
      <c r="L41" s="13"/>
      <c r="M41" s="2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" customHeight="1">
      <c r="A42" s="39"/>
      <c r="B42" s="40" t="s">
        <v>8</v>
      </c>
      <c r="C42" s="257" t="s">
        <v>236</v>
      </c>
      <c r="D42" s="245"/>
      <c r="E42" s="245"/>
      <c r="F42" s="245"/>
      <c r="G42" s="245"/>
      <c r="H42" s="245"/>
      <c r="I42" s="245"/>
      <c r="J42" s="6"/>
      <c r="K42" s="6"/>
      <c r="L42" s="13"/>
      <c r="M42" s="2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>
      <c r="A43" s="39"/>
      <c r="B43" s="42" t="s">
        <v>9</v>
      </c>
      <c r="C43" s="266"/>
      <c r="D43" s="250"/>
      <c r="E43" s="250"/>
      <c r="F43" s="250"/>
      <c r="G43" s="250"/>
      <c r="H43" s="48"/>
      <c r="I43" s="48"/>
      <c r="J43" s="6"/>
      <c r="K43" s="6"/>
      <c r="L43" s="13"/>
      <c r="M43" s="2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customHeight="1">
      <c r="A44" s="6"/>
      <c r="B44" s="16" t="s">
        <v>10</v>
      </c>
      <c r="C44" s="50"/>
      <c r="D44" s="175"/>
      <c r="E44" s="175"/>
      <c r="F44" s="175"/>
      <c r="G44" s="175"/>
      <c r="H44" s="175"/>
      <c r="I44" s="175"/>
      <c r="J44" s="6"/>
      <c r="K44" s="6"/>
      <c r="L44" s="13"/>
      <c r="M44" s="2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" customHeight="1">
      <c r="A45" s="6"/>
      <c r="B45" s="16"/>
      <c r="C45" s="50"/>
      <c r="D45" s="175"/>
      <c r="E45" s="175"/>
      <c r="F45" s="175"/>
      <c r="G45" s="175"/>
      <c r="H45" s="175"/>
      <c r="I45" s="175"/>
      <c r="J45" s="6"/>
      <c r="K45" s="6"/>
      <c r="L45" s="13"/>
      <c r="M45" s="2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" customHeight="1">
      <c r="A46" s="6"/>
      <c r="B46" s="16"/>
      <c r="C46" s="50"/>
      <c r="D46" s="15"/>
      <c r="E46" s="15"/>
      <c r="F46" s="15"/>
      <c r="G46" s="15"/>
      <c r="H46" s="15"/>
      <c r="I46" s="15"/>
      <c r="J46" s="6"/>
      <c r="K46" s="6"/>
      <c r="L46" s="13"/>
      <c r="M46" s="2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" customHeight="1">
      <c r="A47" s="201" t="s">
        <v>25</v>
      </c>
      <c r="B47" s="22"/>
      <c r="C47" s="23"/>
      <c r="D47" s="22"/>
      <c r="E47" s="22"/>
      <c r="F47" s="22"/>
      <c r="G47" s="22"/>
      <c r="H47" s="22"/>
      <c r="I47" s="22"/>
      <c r="J47" s="6"/>
      <c r="K47" s="6"/>
      <c r="L47" s="13"/>
      <c r="M47" s="2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" customHeight="1">
      <c r="A48" s="20" t="s">
        <v>161</v>
      </c>
      <c r="B48" s="24"/>
      <c r="C48" s="16"/>
      <c r="D48" s="6"/>
      <c r="E48" s="18" t="s">
        <v>2</v>
      </c>
      <c r="F48" s="19"/>
      <c r="G48" s="18" t="s">
        <v>3</v>
      </c>
      <c r="H48" s="19"/>
      <c r="I48" s="18" t="s">
        <v>4</v>
      </c>
      <c r="J48" s="6"/>
      <c r="K48" s="6"/>
      <c r="L48" s="13"/>
      <c r="M48" s="2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customHeight="1">
      <c r="A49" s="20" t="s">
        <v>101</v>
      </c>
      <c r="B49" s="24"/>
      <c r="C49" s="16"/>
      <c r="D49" s="144" t="s">
        <v>187</v>
      </c>
      <c r="E49" s="34">
        <v>3024300</v>
      </c>
      <c r="F49" s="6"/>
      <c r="G49" s="113">
        <v>2577558</v>
      </c>
      <c r="H49" s="6"/>
      <c r="I49" s="6"/>
      <c r="J49" s="6"/>
      <c r="K49" s="6"/>
      <c r="L49" s="13"/>
      <c r="M49" s="2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customHeight="1">
      <c r="A50" s="20" t="s">
        <v>155</v>
      </c>
      <c r="B50" s="24"/>
      <c r="C50" s="16"/>
      <c r="D50" s="35" t="s">
        <v>196</v>
      </c>
      <c r="E50" s="60">
        <v>43750</v>
      </c>
      <c r="F50" s="19"/>
      <c r="G50" s="60">
        <v>0</v>
      </c>
      <c r="H50" s="19"/>
      <c r="I50" s="25"/>
      <c r="J50" s="6"/>
      <c r="K50" s="6"/>
      <c r="L50" s="13"/>
      <c r="M50" s="2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customHeight="1">
      <c r="A51" s="20" t="s">
        <v>246</v>
      </c>
      <c r="B51" s="24"/>
      <c r="C51" s="24"/>
      <c r="D51" s="144" t="s">
        <v>18</v>
      </c>
      <c r="E51" s="59">
        <v>332916.65999999997</v>
      </c>
      <c r="F51" s="19"/>
      <c r="G51" s="60">
        <v>0</v>
      </c>
      <c r="H51" s="19"/>
      <c r="I51" s="25"/>
      <c r="J51" s="6"/>
      <c r="K51" s="6"/>
      <c r="L51" s="13"/>
      <c r="M51" s="2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" customHeight="1">
      <c r="A52" s="6"/>
      <c r="B52" s="24"/>
      <c r="C52" s="24"/>
      <c r="D52" s="37" t="s">
        <v>7</v>
      </c>
      <c r="E52" s="61">
        <f>SUM(E49:E51)</f>
        <v>3400966.66</v>
      </c>
      <c r="F52" s="38"/>
      <c r="G52" s="125">
        <f>SUM(G49:G51)</f>
        <v>2577558</v>
      </c>
      <c r="H52" s="38"/>
      <c r="I52" s="46">
        <v>2799671</v>
      </c>
      <c r="J52" s="6"/>
      <c r="K52" s="6"/>
      <c r="L52" s="13"/>
      <c r="M52" s="2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customHeight="1">
      <c r="A53" s="39"/>
      <c r="B53" s="40" t="s">
        <v>8</v>
      </c>
      <c r="C53" s="257" t="s">
        <v>240</v>
      </c>
      <c r="D53" s="245"/>
      <c r="E53" s="245"/>
      <c r="F53" s="245"/>
      <c r="G53" s="245"/>
      <c r="H53" s="47"/>
      <c r="I53" s="47"/>
      <c r="J53" s="6"/>
      <c r="K53" s="6"/>
      <c r="L53" s="13"/>
      <c r="M53" s="2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" customHeight="1">
      <c r="A54" s="39"/>
      <c r="B54" s="42" t="s">
        <v>9</v>
      </c>
      <c r="C54" s="271"/>
      <c r="D54" s="271"/>
      <c r="E54" s="271"/>
      <c r="F54" s="271"/>
      <c r="G54" s="271"/>
      <c r="H54" s="271"/>
      <c r="I54" s="271"/>
      <c r="J54" s="6"/>
      <c r="K54" s="6"/>
      <c r="L54" s="13"/>
      <c r="M54" s="2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" customHeight="1">
      <c r="A55" s="6"/>
      <c r="B55" s="16" t="s">
        <v>10</v>
      </c>
      <c r="C55" s="240"/>
      <c r="D55" s="240"/>
      <c r="E55" s="240"/>
      <c r="F55" s="240"/>
      <c r="G55" s="240"/>
      <c r="H55" s="240"/>
      <c r="I55" s="240"/>
      <c r="J55" s="6"/>
      <c r="K55" s="6"/>
      <c r="L55" s="13"/>
      <c r="M55" s="2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>
      <c r="A56" s="56"/>
      <c r="B56" s="56"/>
      <c r="C56" s="74"/>
      <c r="D56" s="56"/>
      <c r="E56" s="6"/>
      <c r="F56" s="6"/>
      <c r="G56" s="6"/>
      <c r="H56" s="6"/>
      <c r="I56" s="6"/>
      <c r="J56" s="6"/>
      <c r="K56" s="6"/>
      <c r="L56" s="13"/>
      <c r="M56" s="2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customHeight="1">
      <c r="A57" s="201" t="s">
        <v>204</v>
      </c>
      <c r="B57" s="21"/>
      <c r="C57" s="21"/>
      <c r="D57" s="21"/>
      <c r="E57" s="22"/>
      <c r="F57" s="22"/>
      <c r="G57" s="22"/>
      <c r="H57" s="22"/>
      <c r="I57" s="22"/>
      <c r="J57" s="6"/>
      <c r="K57" s="6"/>
      <c r="L57" s="13"/>
      <c r="M57" s="2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customHeight="1">
      <c r="A58" s="20" t="s">
        <v>26</v>
      </c>
      <c r="B58" s="24"/>
      <c r="C58" s="16"/>
      <c r="D58" s="6"/>
      <c r="E58" s="18" t="s">
        <v>2</v>
      </c>
      <c r="F58" s="19"/>
      <c r="G58" s="18" t="s">
        <v>3</v>
      </c>
      <c r="H58" s="19"/>
      <c r="I58" s="18" t="s">
        <v>4</v>
      </c>
      <c r="J58" s="6"/>
      <c r="K58" s="6"/>
      <c r="L58" s="13"/>
      <c r="M58" s="2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customHeight="1">
      <c r="A59" s="108" t="s">
        <v>101</v>
      </c>
      <c r="B59" s="24"/>
      <c r="C59" s="16"/>
      <c r="D59" s="157" t="s">
        <v>31</v>
      </c>
      <c r="E59" s="34">
        <v>3618000</v>
      </c>
      <c r="F59" s="6"/>
      <c r="G59" s="34">
        <v>0</v>
      </c>
      <c r="H59" s="6"/>
      <c r="I59" s="6"/>
      <c r="J59" s="6"/>
      <c r="K59" s="6"/>
      <c r="L59" s="13"/>
      <c r="M59" s="2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164" customFormat="1" ht="15" customHeight="1">
      <c r="A60" s="20" t="s">
        <v>156</v>
      </c>
      <c r="B60" s="24"/>
      <c r="C60" s="16"/>
      <c r="D60" s="157" t="s">
        <v>211</v>
      </c>
      <c r="E60" s="59">
        <v>26666666</v>
      </c>
      <c r="F60" s="6"/>
      <c r="G60" s="34"/>
      <c r="H60" s="6"/>
      <c r="I60" s="6"/>
      <c r="J60" s="6"/>
      <c r="K60" s="6"/>
      <c r="L60" s="13"/>
      <c r="M60" s="2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164" customFormat="1" ht="15" customHeight="1">
      <c r="A61" s="20" t="s">
        <v>157</v>
      </c>
      <c r="B61" s="24"/>
      <c r="C61" s="16"/>
      <c r="D61" s="17"/>
      <c r="E61" s="59"/>
      <c r="F61" s="6"/>
      <c r="G61" s="34"/>
      <c r="H61" s="6"/>
      <c r="I61" s="6"/>
      <c r="J61" s="6"/>
      <c r="K61" s="6"/>
      <c r="L61" s="13"/>
      <c r="M61" s="2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164" customFormat="1" ht="15" customHeight="1">
      <c r="A62" s="6"/>
      <c r="B62" s="6"/>
      <c r="C62" s="24"/>
      <c r="D62" s="37" t="s">
        <v>7</v>
      </c>
      <c r="E62" s="61">
        <v>30284666</v>
      </c>
      <c r="F62" s="38"/>
      <c r="G62" s="46">
        <v>0</v>
      </c>
      <c r="H62" s="38"/>
      <c r="I62" s="46">
        <v>0</v>
      </c>
      <c r="J62" s="6"/>
      <c r="K62" s="6"/>
      <c r="L62" s="13"/>
      <c r="M62" s="2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s="164" customFormat="1" ht="15" customHeight="1">
      <c r="A63" s="39"/>
      <c r="B63" s="40" t="s">
        <v>8</v>
      </c>
      <c r="C63" s="257" t="s">
        <v>247</v>
      </c>
      <c r="D63" s="245"/>
      <c r="E63" s="245"/>
      <c r="F63" s="245"/>
      <c r="G63" s="245"/>
      <c r="H63" s="72"/>
      <c r="I63" s="72"/>
      <c r="J63" s="6"/>
      <c r="K63" s="6"/>
      <c r="L63" s="13"/>
      <c r="M63" s="2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s="219" customFormat="1" ht="15" customHeight="1">
      <c r="A64" s="39"/>
      <c r="B64" s="52"/>
      <c r="C64" s="272" t="s">
        <v>248</v>
      </c>
      <c r="D64" s="272"/>
      <c r="E64" s="272"/>
      <c r="F64" s="272"/>
      <c r="G64" s="272"/>
      <c r="H64" s="272"/>
      <c r="I64" s="272"/>
      <c r="J64" s="6"/>
      <c r="K64" s="6"/>
      <c r="L64" s="13"/>
      <c r="M64" s="2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s="164" customFormat="1" ht="15" customHeight="1">
      <c r="A65" s="39"/>
      <c r="B65" s="42" t="s">
        <v>9</v>
      </c>
      <c r="C65" s="235" t="s">
        <v>241</v>
      </c>
      <c r="D65" s="236"/>
      <c r="E65" s="236"/>
      <c r="F65" s="236"/>
      <c r="G65" s="236"/>
      <c r="H65" s="48"/>
      <c r="I65" s="48"/>
      <c r="J65" s="6"/>
      <c r="K65" s="6"/>
      <c r="L65" s="13"/>
      <c r="M65" s="2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s="164" customFormat="1" ht="15" customHeight="1">
      <c r="A66" s="6"/>
      <c r="B66" s="16" t="s">
        <v>10</v>
      </c>
      <c r="C66" s="50"/>
      <c r="D66" s="15"/>
      <c r="E66" s="15"/>
      <c r="F66" s="15"/>
      <c r="G66" s="15"/>
      <c r="H66" s="15"/>
      <c r="I66" s="15"/>
      <c r="J66" s="6"/>
      <c r="K66" s="6"/>
      <c r="L66" s="13"/>
      <c r="M66" s="2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s="164" customFormat="1" ht="15" customHeight="1">
      <c r="A67" s="6"/>
      <c r="B67" s="16"/>
      <c r="C67" s="50"/>
      <c r="D67" s="163"/>
      <c r="E67" s="163"/>
      <c r="F67" s="163"/>
      <c r="G67" s="163"/>
      <c r="H67" s="163"/>
      <c r="I67" s="163"/>
      <c r="J67" s="6"/>
      <c r="K67" s="6"/>
      <c r="L67" s="13"/>
      <c r="M67" s="2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" customHeight="1">
      <c r="A68" s="201" t="s">
        <v>216</v>
      </c>
      <c r="B68" s="22"/>
      <c r="C68" s="23"/>
      <c r="D68" s="22"/>
      <c r="E68" s="22"/>
      <c r="F68" s="22"/>
      <c r="G68" s="22"/>
      <c r="H68" s="22"/>
      <c r="I68" s="22"/>
      <c r="J68" s="6"/>
      <c r="K68" s="6"/>
      <c r="L68" s="13"/>
      <c r="M68" s="2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s="164" customFormat="1" ht="15" customHeight="1">
      <c r="A69" s="35" t="s">
        <v>26</v>
      </c>
      <c r="B69" s="24"/>
      <c r="C69" s="16"/>
      <c r="D69" s="6"/>
      <c r="E69" s="18" t="s">
        <v>2</v>
      </c>
      <c r="F69" s="19"/>
      <c r="G69" s="18" t="s">
        <v>3</v>
      </c>
      <c r="H69" s="19"/>
      <c r="I69" s="18" t="s">
        <v>4</v>
      </c>
      <c r="J69" s="6"/>
      <c r="K69" s="6"/>
      <c r="L69" s="13"/>
      <c r="M69" s="2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" customHeight="1">
      <c r="A70" s="35" t="s">
        <v>12</v>
      </c>
      <c r="B70" s="24"/>
      <c r="C70" s="16"/>
      <c r="D70" s="157" t="s">
        <v>225</v>
      </c>
      <c r="E70" s="136"/>
      <c r="F70" s="137"/>
      <c r="G70" s="198"/>
      <c r="H70" s="6"/>
      <c r="I70" s="6"/>
      <c r="J70" s="6"/>
      <c r="K70" s="6"/>
      <c r="L70" s="13"/>
      <c r="M70" s="2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171" customFormat="1" ht="15" customHeight="1">
      <c r="A71" s="35" t="s">
        <v>27</v>
      </c>
      <c r="B71" s="24"/>
      <c r="C71" s="24"/>
      <c r="D71" s="35" t="s">
        <v>218</v>
      </c>
      <c r="E71" s="60"/>
      <c r="F71" s="19"/>
      <c r="G71" s="60"/>
      <c r="H71" s="19"/>
      <c r="I71" s="25"/>
      <c r="J71" s="6"/>
      <c r="K71" s="6"/>
      <c r="L71" s="13"/>
      <c r="M71" s="2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s="171" customFormat="1" ht="15" customHeight="1">
      <c r="A72" s="141" t="s">
        <v>217</v>
      </c>
      <c r="B72" s="212"/>
      <c r="C72" s="24"/>
      <c r="D72" s="157" t="s">
        <v>18</v>
      </c>
      <c r="E72" s="59"/>
      <c r="F72" s="19"/>
      <c r="G72" s="60">
        <v>0</v>
      </c>
      <c r="H72" s="19"/>
      <c r="I72" s="25"/>
      <c r="J72" s="6"/>
      <c r="K72" s="6"/>
      <c r="L72" s="13"/>
      <c r="M72" s="2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" customHeight="1">
      <c r="A73" s="6"/>
      <c r="B73" s="6"/>
      <c r="C73" s="24"/>
      <c r="D73" s="37" t="s">
        <v>7</v>
      </c>
      <c r="E73" s="61"/>
      <c r="F73" s="38"/>
      <c r="G73" s="46"/>
      <c r="H73" s="38"/>
      <c r="I73" s="125"/>
      <c r="J73" s="6"/>
      <c r="K73" s="6"/>
      <c r="L73" s="13"/>
      <c r="M73" s="2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5" customHeight="1">
      <c r="A74" s="39"/>
      <c r="B74" s="207" t="s">
        <v>8</v>
      </c>
      <c r="C74" s="208"/>
      <c r="D74" s="208"/>
      <c r="E74" s="209"/>
      <c r="F74" s="209"/>
      <c r="G74" s="209"/>
      <c r="H74" s="209"/>
      <c r="I74" s="209"/>
      <c r="J74" s="6"/>
      <c r="K74" s="6"/>
      <c r="L74" s="13"/>
      <c r="M74" s="2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5" customHeight="1">
      <c r="A75" s="39"/>
      <c r="B75" s="151" t="s">
        <v>9</v>
      </c>
      <c r="C75" s="152"/>
      <c r="D75" s="153"/>
      <c r="E75" s="153"/>
      <c r="F75" s="153"/>
      <c r="G75" s="153"/>
      <c r="H75" s="153"/>
      <c r="I75" s="153"/>
      <c r="J75" s="6"/>
      <c r="K75" s="6"/>
      <c r="L75" s="13"/>
      <c r="M75" s="2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" customHeight="1">
      <c r="A76" s="6"/>
      <c r="B76" s="114" t="s">
        <v>10</v>
      </c>
      <c r="C76" s="273"/>
      <c r="D76" s="273"/>
      <c r="E76" s="148"/>
      <c r="F76" s="148"/>
      <c r="G76" s="148"/>
      <c r="H76" s="148"/>
      <c r="I76" s="148"/>
      <c r="J76" s="6"/>
      <c r="K76" s="6"/>
      <c r="L76" s="13"/>
      <c r="M76" s="2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s="199" customFormat="1" ht="15" customHeight="1">
      <c r="A77" s="6"/>
      <c r="B77" s="114"/>
      <c r="C77" s="200"/>
      <c r="D77" s="200"/>
      <c r="E77" s="148"/>
      <c r="F77" s="148"/>
      <c r="G77" s="148"/>
      <c r="H77" s="148"/>
      <c r="I77" s="148"/>
      <c r="J77" s="6"/>
      <c r="K77" s="6"/>
      <c r="L77" s="13"/>
      <c r="M77" s="2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199" customFormat="1" ht="15" customHeight="1">
      <c r="A78" s="201" t="s">
        <v>219</v>
      </c>
      <c r="B78" s="22"/>
      <c r="C78" s="23"/>
      <c r="D78" s="22"/>
      <c r="E78" s="22"/>
      <c r="F78" s="22"/>
      <c r="G78" s="22"/>
      <c r="H78" s="22"/>
      <c r="I78" s="22"/>
      <c r="J78" s="6"/>
      <c r="K78" s="6"/>
      <c r="L78" s="13"/>
      <c r="M78" s="2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s="199" customFormat="1" ht="15" customHeight="1">
      <c r="A79" s="35" t="s">
        <v>26</v>
      </c>
      <c r="B79" s="24"/>
      <c r="C79" s="16"/>
      <c r="D79" s="6"/>
      <c r="E79" s="18" t="s">
        <v>2</v>
      </c>
      <c r="F79" s="19"/>
      <c r="G79" s="18" t="s">
        <v>3</v>
      </c>
      <c r="H79" s="19"/>
      <c r="I79" s="18" t="s">
        <v>4</v>
      </c>
      <c r="J79" s="6"/>
      <c r="K79" s="6"/>
      <c r="L79" s="13"/>
      <c r="M79" s="2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s="199" customFormat="1" ht="15" customHeight="1">
      <c r="A80" s="35" t="s">
        <v>12</v>
      </c>
      <c r="B80" s="24"/>
      <c r="C80" s="16"/>
      <c r="D80" s="157" t="s">
        <v>225</v>
      </c>
      <c r="E80" s="136"/>
      <c r="F80" s="137"/>
      <c r="G80" s="198"/>
      <c r="H80" s="6"/>
      <c r="I80" s="6"/>
      <c r="J80" s="6"/>
      <c r="K80" s="6"/>
      <c r="L80" s="13"/>
      <c r="M80" s="2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s="199" customFormat="1" ht="15" customHeight="1">
      <c r="A81" s="35" t="s">
        <v>27</v>
      </c>
      <c r="B81" s="24"/>
      <c r="C81" s="24"/>
      <c r="D81" s="35" t="s">
        <v>218</v>
      </c>
      <c r="E81" s="60"/>
      <c r="F81" s="19"/>
      <c r="G81" s="60"/>
      <c r="H81" s="19"/>
      <c r="I81" s="25"/>
      <c r="J81" s="6"/>
      <c r="K81" s="6"/>
      <c r="L81" s="13"/>
      <c r="M81" s="2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s="199" customFormat="1" ht="15" customHeight="1">
      <c r="A82" s="141" t="s">
        <v>217</v>
      </c>
      <c r="B82" s="212"/>
      <c r="C82" s="24"/>
      <c r="D82" s="157" t="s">
        <v>18</v>
      </c>
      <c r="E82" s="59"/>
      <c r="F82" s="19"/>
      <c r="G82" s="60">
        <v>0</v>
      </c>
      <c r="H82" s="19"/>
      <c r="I82" s="25"/>
      <c r="J82" s="6"/>
      <c r="K82" s="6"/>
      <c r="L82" s="13"/>
      <c r="M82" s="2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s="199" customFormat="1" ht="15" customHeight="1">
      <c r="A83" s="6"/>
      <c r="B83" s="6"/>
      <c r="C83" s="24"/>
      <c r="D83" s="37" t="s">
        <v>7</v>
      </c>
      <c r="E83" s="61"/>
      <c r="F83" s="38"/>
      <c r="G83" s="46"/>
      <c r="H83" s="38"/>
      <c r="I83" s="125"/>
      <c r="J83" s="6"/>
      <c r="K83" s="6"/>
      <c r="L83" s="13"/>
      <c r="M83" s="2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199" customFormat="1" ht="15" customHeight="1">
      <c r="A84" s="39"/>
      <c r="B84" s="207" t="s">
        <v>8</v>
      </c>
      <c r="C84" s="208"/>
      <c r="D84" s="208"/>
      <c r="E84" s="209"/>
      <c r="F84" s="209"/>
      <c r="G84" s="209"/>
      <c r="H84" s="209"/>
      <c r="I84" s="209"/>
      <c r="J84" s="6"/>
      <c r="K84" s="6"/>
      <c r="L84" s="13"/>
      <c r="M84" s="2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199" customFormat="1" ht="15" customHeight="1">
      <c r="A85" s="39"/>
      <c r="B85" s="151" t="s">
        <v>9</v>
      </c>
      <c r="C85" s="152"/>
      <c r="D85" s="153"/>
      <c r="E85" s="153"/>
      <c r="F85" s="153"/>
      <c r="G85" s="153"/>
      <c r="H85" s="153"/>
      <c r="I85" s="153"/>
      <c r="J85" s="6"/>
      <c r="K85" s="6"/>
      <c r="L85" s="13"/>
      <c r="M85" s="2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s="199" customFormat="1" ht="15" customHeight="1">
      <c r="A86" s="6"/>
      <c r="B86" s="114" t="s">
        <v>10</v>
      </c>
      <c r="C86" s="273"/>
      <c r="D86" s="273"/>
      <c r="E86" s="148"/>
      <c r="F86" s="148"/>
      <c r="G86" s="148"/>
      <c r="H86" s="148"/>
      <c r="I86" s="148"/>
      <c r="J86" s="6"/>
      <c r="K86" s="6"/>
      <c r="L86" s="13"/>
      <c r="M86" s="2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s="199" customFormat="1" ht="15" customHeight="1">
      <c r="A87" s="6"/>
      <c r="B87" s="114"/>
      <c r="C87" s="200"/>
      <c r="D87" s="200"/>
      <c r="E87" s="148"/>
      <c r="F87" s="148"/>
      <c r="G87" s="148"/>
      <c r="H87" s="148"/>
      <c r="I87" s="148"/>
      <c r="J87" s="6"/>
      <c r="K87" s="6"/>
      <c r="L87" s="13"/>
      <c r="M87" s="2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5" customHeight="1">
      <c r="A88" s="201" t="s">
        <v>178</v>
      </c>
      <c r="B88" s="22"/>
      <c r="C88" s="23"/>
      <c r="D88" s="22"/>
      <c r="E88" s="22"/>
      <c r="F88" s="22"/>
      <c r="G88" s="22"/>
      <c r="H88" s="22"/>
      <c r="I88" s="22"/>
      <c r="J88" s="6"/>
      <c r="K88" s="6"/>
      <c r="L88" s="13"/>
      <c r="M88" s="2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" customHeight="1">
      <c r="A89" s="35" t="s">
        <v>179</v>
      </c>
      <c r="B89" s="24"/>
      <c r="C89" s="16"/>
      <c r="D89" s="6"/>
      <c r="E89" s="18" t="s">
        <v>2</v>
      </c>
      <c r="F89" s="19"/>
      <c r="G89" s="18" t="s">
        <v>3</v>
      </c>
      <c r="H89" s="19"/>
      <c r="I89" s="18" t="s">
        <v>4</v>
      </c>
      <c r="J89" s="6"/>
      <c r="K89" s="6"/>
      <c r="L89" s="13"/>
      <c r="M89" s="2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5" customHeight="1">
      <c r="A90" s="35" t="s">
        <v>64</v>
      </c>
      <c r="B90" s="24"/>
      <c r="C90" s="16"/>
      <c r="D90" s="157" t="s">
        <v>32</v>
      </c>
      <c r="E90" s="34">
        <v>0</v>
      </c>
      <c r="F90" s="6"/>
      <c r="G90" s="34">
        <v>0</v>
      </c>
      <c r="H90" s="6"/>
      <c r="I90" s="6"/>
      <c r="J90" s="6"/>
      <c r="K90" s="6"/>
      <c r="L90" s="13"/>
      <c r="M90" s="2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5" customHeight="1">
      <c r="A91" s="35" t="s">
        <v>27</v>
      </c>
      <c r="B91" s="24"/>
      <c r="C91" s="16"/>
      <c r="D91" s="35" t="s">
        <v>29</v>
      </c>
      <c r="E91" s="60">
        <v>0</v>
      </c>
      <c r="F91" s="19"/>
      <c r="G91" s="60">
        <v>0</v>
      </c>
      <c r="H91" s="19"/>
      <c r="I91" s="25"/>
      <c r="J91" s="6"/>
      <c r="K91" s="6"/>
      <c r="L91" s="13"/>
      <c r="M91" s="2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5" customHeight="1">
      <c r="A92" s="35" t="s">
        <v>28</v>
      </c>
      <c r="B92" s="24"/>
      <c r="C92" s="24"/>
      <c r="D92" s="157" t="s">
        <v>18</v>
      </c>
      <c r="E92" s="59">
        <v>0</v>
      </c>
      <c r="F92" s="19"/>
      <c r="G92" s="60">
        <v>0</v>
      </c>
      <c r="H92" s="19"/>
      <c r="I92" s="25"/>
      <c r="J92" s="6"/>
      <c r="K92" s="6"/>
      <c r="L92" s="13"/>
      <c r="M92" s="2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21" customHeight="1">
      <c r="A93" s="35"/>
      <c r="B93" s="24"/>
      <c r="C93" s="24"/>
      <c r="D93" s="157" t="s">
        <v>180</v>
      </c>
      <c r="E93" s="59">
        <v>0</v>
      </c>
      <c r="F93" s="19"/>
      <c r="G93" s="60"/>
      <c r="H93" s="19"/>
      <c r="I93" s="25"/>
      <c r="J93" s="6"/>
      <c r="K93" s="6"/>
      <c r="L93" s="13"/>
      <c r="M93" s="2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5" customHeight="1">
      <c r="A94" s="6"/>
      <c r="B94" s="24"/>
      <c r="C94" s="24"/>
      <c r="D94" s="37" t="s">
        <v>7</v>
      </c>
      <c r="E94" s="61">
        <v>1080000</v>
      </c>
      <c r="F94" s="38"/>
      <c r="G94" s="46">
        <v>0</v>
      </c>
      <c r="H94" s="38"/>
      <c r="I94" s="46">
        <v>9590</v>
      </c>
      <c r="J94" s="6"/>
      <c r="K94" s="6"/>
      <c r="L94" s="13"/>
      <c r="M94" s="2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" customHeight="1">
      <c r="A95" s="39"/>
      <c r="B95" s="40" t="s">
        <v>8</v>
      </c>
      <c r="C95" s="235" t="s">
        <v>181</v>
      </c>
      <c r="D95" s="235"/>
      <c r="E95" s="235"/>
      <c r="F95" s="235"/>
      <c r="G95" s="235"/>
      <c r="H95" s="235"/>
      <c r="I95" s="235"/>
      <c r="J95" s="6"/>
      <c r="K95" s="6"/>
      <c r="L95" s="13"/>
      <c r="M95" s="2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" customHeight="1">
      <c r="A96" s="39"/>
      <c r="B96" s="54" t="s">
        <v>9</v>
      </c>
      <c r="C96" s="257" t="s">
        <v>183</v>
      </c>
      <c r="D96" s="257"/>
      <c r="E96" s="257"/>
      <c r="F96" s="257"/>
      <c r="G96" s="257"/>
      <c r="H96" s="257"/>
      <c r="I96" s="257"/>
      <c r="J96" s="6"/>
      <c r="K96" s="6"/>
      <c r="L96" s="13"/>
      <c r="M96" s="2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" customHeight="1">
      <c r="A97" s="39"/>
      <c r="B97" s="213"/>
      <c r="C97" s="272" t="s">
        <v>182</v>
      </c>
      <c r="D97" s="272"/>
      <c r="E97" s="272"/>
      <c r="F97" s="272"/>
      <c r="G97" s="272"/>
      <c r="H97" s="272"/>
      <c r="I97" s="272"/>
      <c r="J97" s="6"/>
      <c r="K97" s="6"/>
      <c r="L97" s="13"/>
      <c r="M97" s="2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5" customHeight="1">
      <c r="A98" s="6"/>
      <c r="B98" s="16" t="s">
        <v>10</v>
      </c>
      <c r="C98" s="240"/>
      <c r="D98" s="240"/>
      <c r="E98" s="240"/>
      <c r="F98" s="240"/>
      <c r="G98" s="240"/>
      <c r="H98" s="240"/>
      <c r="I98" s="240"/>
      <c r="J98" s="6"/>
      <c r="K98" s="6"/>
      <c r="L98" s="13"/>
      <c r="M98" s="2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" customHeight="1">
      <c r="A99" s="6"/>
      <c r="B99" s="16"/>
      <c r="C99" s="173"/>
      <c r="D99" s="173"/>
      <c r="E99" s="173"/>
      <c r="F99" s="173"/>
      <c r="G99" s="173"/>
      <c r="H99" s="173"/>
      <c r="I99" s="173"/>
      <c r="J99" s="6"/>
      <c r="K99" s="6"/>
      <c r="L99" s="13"/>
      <c r="M99" s="2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" customHeight="1">
      <c r="A100" s="143" t="s">
        <v>160</v>
      </c>
      <c r="B100" s="12" t="s">
        <v>186</v>
      </c>
      <c r="C100" s="30"/>
      <c r="D100" s="31"/>
      <c r="E100" s="31"/>
      <c r="F100" s="32"/>
      <c r="G100" s="32"/>
      <c r="H100" s="32"/>
      <c r="I100" s="32"/>
      <c r="J100" s="6"/>
      <c r="K100" s="6"/>
      <c r="L100" s="13"/>
      <c r="M100" s="2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" customHeight="1">
      <c r="A101" s="58"/>
      <c r="B101" s="12"/>
      <c r="C101" s="14"/>
      <c r="D101" s="14"/>
      <c r="E101" s="14"/>
      <c r="F101" s="27"/>
      <c r="G101" s="14"/>
      <c r="H101" s="27"/>
      <c r="I101" s="14"/>
      <c r="J101" s="6"/>
      <c r="K101" s="6"/>
      <c r="L101" s="13"/>
      <c r="M101" s="2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" customHeight="1">
      <c r="A102" s="201" t="s">
        <v>33</v>
      </c>
      <c r="B102" s="22"/>
      <c r="C102" s="23"/>
      <c r="D102" s="22"/>
      <c r="E102" s="22"/>
      <c r="F102" s="22"/>
      <c r="G102" s="22"/>
      <c r="H102" s="22"/>
      <c r="I102" s="22"/>
      <c r="J102" s="6"/>
      <c r="K102" s="6"/>
      <c r="L102" s="13"/>
      <c r="M102" s="2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s="158" customFormat="1" ht="15" customHeight="1">
      <c r="A103" s="20" t="s">
        <v>34</v>
      </c>
      <c r="B103" s="16"/>
      <c r="C103" s="16"/>
      <c r="D103" s="24"/>
      <c r="E103" s="18" t="s">
        <v>2</v>
      </c>
      <c r="F103" s="19"/>
      <c r="G103" s="18" t="s">
        <v>3</v>
      </c>
      <c r="H103" s="19"/>
      <c r="I103" s="18" t="s">
        <v>4</v>
      </c>
      <c r="J103" s="6"/>
      <c r="K103" s="6"/>
      <c r="L103" s="13"/>
      <c r="M103" s="2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>
      <c r="A104" s="20" t="s">
        <v>12</v>
      </c>
      <c r="B104" s="24"/>
      <c r="C104" s="24"/>
      <c r="D104" s="20" t="s">
        <v>35</v>
      </c>
      <c r="E104" s="59">
        <f>E107*0.9</f>
        <v>91177.2</v>
      </c>
      <c r="F104" s="19"/>
      <c r="G104" s="165">
        <v>30592</v>
      </c>
      <c r="H104" s="166"/>
      <c r="I104" s="167"/>
      <c r="J104" s="6"/>
      <c r="K104" s="6"/>
      <c r="L104" s="13"/>
      <c r="M104" s="2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customHeight="1">
      <c r="A105" s="20" t="s">
        <v>36</v>
      </c>
      <c r="B105" s="24"/>
      <c r="C105" s="24"/>
      <c r="D105" s="6" t="s">
        <v>37</v>
      </c>
      <c r="E105" s="59">
        <f>E107*0.05</f>
        <v>5065.4000000000005</v>
      </c>
      <c r="F105" s="19"/>
      <c r="G105" s="167">
        <v>1329</v>
      </c>
      <c r="H105" s="166"/>
      <c r="I105" s="168"/>
      <c r="J105" s="6"/>
      <c r="K105" s="6"/>
      <c r="L105" s="13"/>
      <c r="M105" s="2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" customHeight="1">
      <c r="A106" s="141" t="s">
        <v>45</v>
      </c>
      <c r="B106" s="142"/>
      <c r="C106" s="24"/>
      <c r="D106" s="6" t="s">
        <v>38</v>
      </c>
      <c r="E106" s="59">
        <f>E107*0.05</f>
        <v>5065.4000000000005</v>
      </c>
      <c r="F106" s="19"/>
      <c r="G106" s="167">
        <v>0</v>
      </c>
      <c r="H106" s="166"/>
      <c r="I106" s="168"/>
      <c r="J106" s="6"/>
      <c r="K106" s="6"/>
      <c r="L106" s="13"/>
      <c r="M106" s="2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" customHeight="1">
      <c r="A107" s="20"/>
      <c r="B107" s="24"/>
      <c r="C107" s="24"/>
      <c r="D107" s="37" t="s">
        <v>7</v>
      </c>
      <c r="E107" s="133">
        <v>101308</v>
      </c>
      <c r="F107" s="169"/>
      <c r="G107" s="133">
        <f>SUM(G104:G106)</f>
        <v>31921</v>
      </c>
      <c r="H107" s="169"/>
      <c r="I107" s="133">
        <v>38427</v>
      </c>
      <c r="J107" s="6"/>
      <c r="K107" s="6"/>
      <c r="L107" s="13"/>
      <c r="M107" s="2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" customHeight="1">
      <c r="A108" s="39"/>
      <c r="B108" s="40" t="s">
        <v>8</v>
      </c>
      <c r="C108" s="252" t="s">
        <v>174</v>
      </c>
      <c r="D108" s="253"/>
      <c r="E108" s="253"/>
      <c r="F108" s="253"/>
      <c r="G108" s="253"/>
      <c r="H108" s="253"/>
      <c r="I108" s="253"/>
      <c r="J108" s="6"/>
      <c r="K108" s="6"/>
      <c r="L108" s="13"/>
      <c r="M108" s="2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" customHeight="1">
      <c r="A109" s="6"/>
      <c r="B109" s="120" t="s">
        <v>9</v>
      </c>
      <c r="C109" s="252" t="s">
        <v>227</v>
      </c>
      <c r="D109" s="253"/>
      <c r="E109" s="253"/>
      <c r="F109" s="253"/>
      <c r="G109" s="253"/>
      <c r="H109" s="253"/>
      <c r="I109" s="253"/>
      <c r="J109" s="6"/>
      <c r="K109" s="6"/>
      <c r="L109" s="13"/>
      <c r="M109" s="2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s="222" customFormat="1" ht="15" customHeight="1">
      <c r="A110" s="6"/>
      <c r="B110" s="170"/>
      <c r="C110" s="232" t="s">
        <v>264</v>
      </c>
      <c r="D110" s="233"/>
      <c r="E110" s="233"/>
      <c r="F110" s="233"/>
      <c r="G110" s="233"/>
      <c r="H110" s="233"/>
      <c r="I110" s="233"/>
      <c r="J110" s="6"/>
      <c r="K110" s="6"/>
      <c r="L110" s="13"/>
      <c r="M110" s="2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" customHeight="1">
      <c r="A111" s="6"/>
      <c r="B111" s="43" t="s">
        <v>10</v>
      </c>
      <c r="C111" s="278"/>
      <c r="D111" s="279"/>
      <c r="E111" s="279"/>
      <c r="F111" s="279"/>
      <c r="G111" s="279"/>
      <c r="H111" s="279"/>
      <c r="I111" s="279"/>
      <c r="J111" s="6"/>
      <c r="K111" s="6"/>
      <c r="L111" s="13"/>
      <c r="M111" s="2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" customHeight="1">
      <c r="A112" s="6"/>
      <c r="B112" s="170"/>
      <c r="C112" s="228"/>
      <c r="D112" s="229"/>
      <c r="E112" s="229"/>
      <c r="F112" s="229"/>
      <c r="G112" s="229"/>
      <c r="H112" s="229"/>
      <c r="I112" s="229"/>
      <c r="J112" s="6"/>
      <c r="K112" s="6"/>
      <c r="L112" s="13"/>
      <c r="M112" s="2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" customHeight="1">
      <c r="A113" s="201" t="s">
        <v>39</v>
      </c>
      <c r="B113" s="22"/>
      <c r="C113" s="23"/>
      <c r="D113" s="22"/>
      <c r="E113" s="22"/>
      <c r="F113" s="22"/>
      <c r="G113" s="22"/>
      <c r="H113" s="22"/>
      <c r="I113" s="22"/>
      <c r="J113" s="6"/>
      <c r="K113" s="6"/>
      <c r="L113" s="13"/>
      <c r="M113" s="2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s="199" customFormat="1" ht="15" customHeight="1">
      <c r="A114" s="20" t="s">
        <v>40</v>
      </c>
      <c r="B114" s="16"/>
      <c r="C114" s="16"/>
      <c r="D114" s="24"/>
      <c r="E114" s="18" t="s">
        <v>2</v>
      </c>
      <c r="F114" s="19"/>
      <c r="G114" s="18" t="s">
        <v>3</v>
      </c>
      <c r="H114" s="19"/>
      <c r="I114" s="18" t="s">
        <v>4</v>
      </c>
      <c r="J114" s="6"/>
      <c r="K114" s="6"/>
      <c r="L114" s="13"/>
      <c r="M114" s="2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" customHeight="1">
      <c r="A115" s="20" t="s">
        <v>41</v>
      </c>
      <c r="B115" s="24"/>
      <c r="C115" s="24"/>
      <c r="D115" s="20" t="s">
        <v>42</v>
      </c>
      <c r="E115" s="59">
        <v>1320278</v>
      </c>
      <c r="F115" s="19"/>
      <c r="G115" s="113">
        <v>1142619</v>
      </c>
      <c r="H115" s="19"/>
      <c r="I115" s="60"/>
      <c r="J115" s="6"/>
      <c r="K115" s="6"/>
      <c r="L115" s="13"/>
      <c r="M115" s="2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" customHeight="1">
      <c r="A116" s="20" t="s">
        <v>43</v>
      </c>
      <c r="B116" s="24"/>
      <c r="C116" s="24"/>
      <c r="D116" s="6" t="s">
        <v>44</v>
      </c>
      <c r="E116" s="138">
        <v>73349</v>
      </c>
      <c r="F116" s="19"/>
      <c r="G116" s="68">
        <v>58583</v>
      </c>
      <c r="H116" s="19"/>
      <c r="I116" s="25"/>
      <c r="J116" s="6"/>
      <c r="K116" s="6"/>
      <c r="L116" s="13"/>
      <c r="M116" s="2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" customHeight="1">
      <c r="A117" s="35" t="s">
        <v>177</v>
      </c>
      <c r="B117" s="24"/>
      <c r="C117" s="24"/>
      <c r="D117" s="6" t="s">
        <v>38</v>
      </c>
      <c r="E117" s="59">
        <v>73349</v>
      </c>
      <c r="F117" s="19"/>
      <c r="G117" s="60">
        <v>63470</v>
      </c>
      <c r="H117" s="19"/>
      <c r="I117" s="25"/>
      <c r="J117" s="6"/>
      <c r="K117" s="6"/>
      <c r="L117" s="13"/>
      <c r="M117" s="2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5" customHeight="1">
      <c r="A118" s="20"/>
      <c r="B118" s="24"/>
      <c r="C118" s="24"/>
      <c r="D118" s="6" t="s">
        <v>46</v>
      </c>
      <c r="E118" s="59">
        <v>2729</v>
      </c>
      <c r="F118" s="19"/>
      <c r="G118" s="60"/>
      <c r="H118" s="19"/>
      <c r="I118" s="25"/>
      <c r="J118" s="6"/>
      <c r="K118" s="6"/>
      <c r="L118" s="13"/>
      <c r="M118" s="2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" customHeight="1">
      <c r="A119" s="6"/>
      <c r="B119" s="24"/>
      <c r="C119" s="24"/>
      <c r="D119" s="37" t="s">
        <v>7</v>
      </c>
      <c r="E119" s="61">
        <f>E115+E116+E117+E118</f>
        <v>1469705</v>
      </c>
      <c r="F119" s="38"/>
      <c r="G119" s="46">
        <f>SUM(G115:G118)</f>
        <v>1264672</v>
      </c>
      <c r="H119" s="38"/>
      <c r="I119" s="112">
        <v>1286475</v>
      </c>
      <c r="J119" s="6"/>
      <c r="K119" s="6"/>
      <c r="L119" s="13"/>
      <c r="M119" s="2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 customHeight="1">
      <c r="A120" s="6"/>
      <c r="B120" s="40" t="s">
        <v>8</v>
      </c>
      <c r="C120" s="257" t="s">
        <v>242</v>
      </c>
      <c r="D120" s="245"/>
      <c r="E120" s="245"/>
      <c r="F120" s="245"/>
      <c r="G120" s="245"/>
      <c r="H120" s="245"/>
      <c r="I120" s="245"/>
      <c r="J120" s="6"/>
      <c r="K120" s="6"/>
      <c r="L120" s="13"/>
      <c r="M120" s="2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 customHeight="1">
      <c r="A121" s="39"/>
      <c r="B121" s="52"/>
      <c r="C121" s="281" t="s">
        <v>249</v>
      </c>
      <c r="D121" s="282"/>
      <c r="E121" s="282"/>
      <c r="F121" s="282"/>
      <c r="G121" s="282"/>
      <c r="H121" s="282"/>
      <c r="I121" s="282"/>
      <c r="J121" s="6"/>
      <c r="K121" s="6"/>
      <c r="L121" s="13"/>
      <c r="M121" s="2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" customHeight="1">
      <c r="A122" s="6"/>
      <c r="B122" s="54" t="s">
        <v>9</v>
      </c>
      <c r="C122" s="280" t="s">
        <v>250</v>
      </c>
      <c r="D122" s="280"/>
      <c r="E122" s="280"/>
      <c r="F122" s="280"/>
      <c r="G122" s="280"/>
      <c r="H122" s="280"/>
      <c r="I122" s="280"/>
      <c r="J122" s="6"/>
      <c r="K122" s="6"/>
      <c r="L122" s="13"/>
      <c r="M122" s="2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s="222" customFormat="1" ht="15" customHeight="1">
      <c r="A123" s="6"/>
      <c r="B123" s="151"/>
      <c r="C123" s="234" t="s">
        <v>262</v>
      </c>
      <c r="D123" s="234"/>
      <c r="E123" s="234"/>
      <c r="F123" s="234"/>
      <c r="G123" s="234"/>
      <c r="H123" s="234"/>
      <c r="I123" s="234"/>
      <c r="J123" s="6"/>
      <c r="K123" s="6"/>
      <c r="L123" s="13"/>
      <c r="M123" s="2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s="197" customFormat="1" ht="15" customHeight="1">
      <c r="A124" s="6"/>
      <c r="B124" s="114" t="s">
        <v>10</v>
      </c>
      <c r="C124" s="283"/>
      <c r="D124" s="283"/>
      <c r="E124" s="226"/>
      <c r="F124" s="226"/>
      <c r="G124" s="226"/>
      <c r="H124" s="226"/>
      <c r="I124" s="226"/>
      <c r="J124" s="6"/>
      <c r="K124" s="6"/>
      <c r="L124" s="13"/>
      <c r="M124" s="2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 customHeight="1">
      <c r="A125" s="6"/>
      <c r="B125" s="16"/>
      <c r="C125" s="63"/>
      <c r="D125" s="63"/>
      <c r="E125" s="63"/>
      <c r="F125" s="63"/>
      <c r="G125" s="63"/>
      <c r="H125" s="63"/>
      <c r="I125" s="63"/>
      <c r="J125" s="117"/>
      <c r="K125" s="117"/>
      <c r="L125" s="131"/>
      <c r="M125" s="132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6"/>
      <c r="Y125" s="6"/>
      <c r="Z125" s="6"/>
      <c r="AA125" s="6"/>
      <c r="AB125" s="6"/>
      <c r="AC125" s="6"/>
    </row>
    <row r="126" spans="1:29" ht="15" customHeight="1">
      <c r="A126" s="201" t="s">
        <v>47</v>
      </c>
      <c r="B126" s="22"/>
      <c r="C126" s="23"/>
      <c r="D126" s="22"/>
      <c r="E126" s="22"/>
      <c r="F126" s="22"/>
      <c r="G126" s="22"/>
      <c r="H126" s="22"/>
      <c r="I126" s="22"/>
      <c r="J126" s="6"/>
      <c r="K126" s="6"/>
      <c r="L126" s="13"/>
      <c r="M126" s="2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s="146" customFormat="1" ht="15" customHeight="1">
      <c r="A127" s="20" t="s">
        <v>48</v>
      </c>
      <c r="B127" s="16"/>
      <c r="C127" s="16"/>
      <c r="D127" s="24"/>
      <c r="E127" s="18" t="s">
        <v>2</v>
      </c>
      <c r="F127" s="19"/>
      <c r="G127" s="18" t="s">
        <v>3</v>
      </c>
      <c r="H127" s="19"/>
      <c r="I127" s="18" t="s">
        <v>4</v>
      </c>
      <c r="J127" s="6"/>
      <c r="K127" s="6"/>
      <c r="L127" s="13"/>
      <c r="M127" s="2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s="146" customFormat="1" ht="15" customHeight="1">
      <c r="A128" s="20" t="s">
        <v>49</v>
      </c>
      <c r="B128" s="24"/>
      <c r="C128" s="64"/>
      <c r="D128" s="65" t="s">
        <v>50</v>
      </c>
      <c r="E128" s="66">
        <f>E131*0.9</f>
        <v>89172</v>
      </c>
      <c r="F128" s="67"/>
      <c r="G128" s="221">
        <v>80850</v>
      </c>
      <c r="H128" s="67"/>
      <c r="I128" s="68"/>
      <c r="J128" s="6"/>
      <c r="K128" s="6"/>
      <c r="L128" s="13"/>
      <c r="M128" s="2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s="146" customFormat="1" ht="15" customHeight="1">
      <c r="A129" s="20" t="s">
        <v>51</v>
      </c>
      <c r="B129" s="24"/>
      <c r="C129" s="64"/>
      <c r="D129" s="69" t="s">
        <v>52</v>
      </c>
      <c r="E129" s="66">
        <f>E131*0.05</f>
        <v>4954</v>
      </c>
      <c r="F129" s="67"/>
      <c r="G129" s="68">
        <v>0</v>
      </c>
      <c r="H129" s="67"/>
      <c r="I129" s="62"/>
      <c r="J129" s="6"/>
      <c r="K129" s="6"/>
      <c r="L129" s="13"/>
      <c r="M129" s="2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s="146" customFormat="1" ht="15" customHeight="1">
      <c r="A130" s="20" t="s">
        <v>148</v>
      </c>
      <c r="B130" s="24"/>
      <c r="C130" s="64"/>
      <c r="D130" s="69" t="s">
        <v>18</v>
      </c>
      <c r="E130" s="66">
        <f>E131*0.05</f>
        <v>4954</v>
      </c>
      <c r="F130" s="67"/>
      <c r="G130" s="68">
        <v>0</v>
      </c>
      <c r="H130" s="67"/>
      <c r="I130" s="62"/>
      <c r="J130" s="6"/>
      <c r="K130" s="6"/>
      <c r="L130" s="13"/>
      <c r="M130" s="2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s="146" customFormat="1" ht="15" customHeight="1">
      <c r="A131" s="6"/>
      <c r="B131" s="24"/>
      <c r="C131" s="64"/>
      <c r="D131" s="70" t="s">
        <v>7</v>
      </c>
      <c r="E131" s="126">
        <v>99080</v>
      </c>
      <c r="F131" s="126">
        <v>99080</v>
      </c>
      <c r="G131" s="112">
        <f>SUM(G128:G130)</f>
        <v>80850</v>
      </c>
      <c r="H131" s="71"/>
      <c r="I131" s="112">
        <v>96351</v>
      </c>
      <c r="J131" s="6"/>
      <c r="K131" s="6"/>
      <c r="L131" s="13"/>
      <c r="M131" s="2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s="146" customFormat="1" ht="15" customHeight="1">
      <c r="A132" s="39"/>
      <c r="B132" s="40" t="s">
        <v>8</v>
      </c>
      <c r="C132" s="267" t="s">
        <v>228</v>
      </c>
      <c r="D132" s="253"/>
      <c r="E132" s="253"/>
      <c r="F132" s="253"/>
      <c r="G132" s="253"/>
      <c r="H132" s="253"/>
      <c r="I132" s="253"/>
      <c r="J132" s="6"/>
      <c r="K132" s="6"/>
      <c r="L132" s="13"/>
      <c r="M132" s="2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s="219" customFormat="1" ht="15" customHeight="1">
      <c r="A133" s="39"/>
      <c r="B133" s="40"/>
      <c r="C133" s="249" t="s">
        <v>243</v>
      </c>
      <c r="D133" s="250"/>
      <c r="E133" s="250"/>
      <c r="F133" s="250"/>
      <c r="G133" s="250"/>
      <c r="H133" s="250"/>
      <c r="I133" s="250"/>
      <c r="J133" s="6"/>
      <c r="K133" s="6"/>
      <c r="L133" s="13"/>
      <c r="M133" s="2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s="146" customFormat="1" ht="15" customHeight="1">
      <c r="A134" s="6"/>
      <c r="B134" s="42" t="s">
        <v>9</v>
      </c>
      <c r="C134" s="268"/>
      <c r="D134" s="269"/>
      <c r="E134" s="269"/>
      <c r="F134" s="269"/>
      <c r="G134" s="269"/>
      <c r="H134" s="269"/>
      <c r="I134" s="269"/>
      <c r="J134" s="6"/>
      <c r="K134" s="6"/>
      <c r="L134" s="13"/>
      <c r="M134" s="2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" customHeight="1">
      <c r="A135" s="6"/>
      <c r="B135" s="43" t="s">
        <v>10</v>
      </c>
      <c r="C135" s="72"/>
      <c r="D135" s="73"/>
      <c r="E135" s="73"/>
      <c r="F135" s="73"/>
      <c r="G135" s="73"/>
      <c r="H135" s="73"/>
      <c r="I135" s="73"/>
      <c r="J135" s="6"/>
      <c r="K135" s="6"/>
      <c r="L135" s="13"/>
      <c r="M135" s="2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s="155" customFormat="1" ht="15" customHeight="1">
      <c r="A136" s="6"/>
      <c r="B136" s="16"/>
      <c r="C136" s="50"/>
      <c r="D136" s="17"/>
      <c r="E136" s="17"/>
      <c r="F136" s="17"/>
      <c r="G136" s="17"/>
      <c r="H136" s="17"/>
      <c r="I136" s="17"/>
      <c r="J136" s="6"/>
      <c r="K136" s="6"/>
      <c r="L136" s="13"/>
      <c r="M136" s="2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s="155" customFormat="1" ht="15" customHeight="1">
      <c r="A137" s="201" t="s">
        <v>53</v>
      </c>
      <c r="B137" s="22"/>
      <c r="C137" s="23"/>
      <c r="D137" s="22"/>
      <c r="E137" s="22"/>
      <c r="F137" s="22"/>
      <c r="G137" s="22"/>
      <c r="H137" s="22"/>
      <c r="I137" s="22"/>
      <c r="J137" s="6"/>
      <c r="K137" s="6"/>
      <c r="L137" s="13"/>
      <c r="M137" s="2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s="155" customFormat="1" ht="21.75" customHeight="1">
      <c r="A138" s="20" t="s">
        <v>54</v>
      </c>
      <c r="B138" s="16"/>
      <c r="C138" s="16"/>
      <c r="D138" s="24"/>
      <c r="E138" s="18" t="s">
        <v>2</v>
      </c>
      <c r="F138" s="19"/>
      <c r="G138" s="18" t="s">
        <v>3</v>
      </c>
      <c r="H138" s="19"/>
      <c r="I138" s="18" t="s">
        <v>4</v>
      </c>
      <c r="J138" s="6"/>
      <c r="K138" s="6"/>
      <c r="L138" s="13"/>
      <c r="M138" s="2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s="155" customFormat="1" ht="15" customHeight="1">
      <c r="A139" s="20" t="s">
        <v>5</v>
      </c>
      <c r="B139" s="24"/>
      <c r="C139" s="24"/>
      <c r="D139" s="20" t="s">
        <v>55</v>
      </c>
      <c r="E139" s="59">
        <f>E142*0.9</f>
        <v>315000</v>
      </c>
      <c r="F139" s="19"/>
      <c r="G139" s="130">
        <v>306997</v>
      </c>
      <c r="H139" s="19"/>
      <c r="I139" s="60"/>
      <c r="J139" s="6"/>
      <c r="K139" s="6"/>
      <c r="L139" s="13"/>
      <c r="M139" s="2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s="155" customFormat="1" ht="15" customHeight="1">
      <c r="A140" s="20" t="s">
        <v>56</v>
      </c>
      <c r="B140" s="24"/>
      <c r="C140" s="24"/>
      <c r="D140" s="6" t="s">
        <v>57</v>
      </c>
      <c r="E140" s="59">
        <f>E142*0.05</f>
        <v>17500</v>
      </c>
      <c r="F140" s="19"/>
      <c r="G140" s="130">
        <v>14148</v>
      </c>
      <c r="H140" s="19"/>
      <c r="I140" s="25"/>
      <c r="J140" s="6"/>
      <c r="K140" s="6"/>
      <c r="L140" s="13"/>
      <c r="M140" s="2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s="155" customFormat="1" ht="15" customHeight="1">
      <c r="A141" s="35" t="s">
        <v>16</v>
      </c>
      <c r="B141" s="36"/>
      <c r="C141" s="24"/>
      <c r="D141" s="6" t="s">
        <v>18</v>
      </c>
      <c r="E141" s="59">
        <f>E142*0.05</f>
        <v>17500</v>
      </c>
      <c r="F141" s="19"/>
      <c r="G141" s="60">
        <v>0</v>
      </c>
      <c r="H141" s="19"/>
      <c r="I141" s="25"/>
      <c r="J141" s="6"/>
      <c r="K141" s="6"/>
      <c r="L141" s="13"/>
      <c r="M141" s="2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s="155" customFormat="1" ht="15" customHeight="1">
      <c r="A142" s="6"/>
      <c r="B142" s="24"/>
      <c r="C142" s="24"/>
      <c r="D142" s="37" t="s">
        <v>7</v>
      </c>
      <c r="E142" s="61">
        <v>350000</v>
      </c>
      <c r="F142" s="38"/>
      <c r="G142" s="112">
        <f>SUM(G139:G141)</f>
        <v>321145</v>
      </c>
      <c r="H142" s="38"/>
      <c r="I142" s="112">
        <v>341108</v>
      </c>
      <c r="J142" s="6"/>
      <c r="K142" s="6"/>
      <c r="L142" s="13"/>
      <c r="M142" s="2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s="155" customFormat="1" ht="15" customHeight="1">
      <c r="A143" s="39"/>
      <c r="B143" s="40" t="s">
        <v>8</v>
      </c>
      <c r="C143" s="230" t="s">
        <v>265</v>
      </c>
      <c r="D143" s="231"/>
      <c r="E143" s="231"/>
      <c r="F143" s="231"/>
      <c r="G143" s="231"/>
      <c r="H143" s="231"/>
      <c r="I143" s="231"/>
      <c r="J143" s="6"/>
      <c r="K143" s="6"/>
      <c r="L143" s="13"/>
      <c r="M143" s="2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s="155" customFormat="1" ht="15" customHeight="1">
      <c r="A144" s="6"/>
      <c r="B144" s="42" t="s">
        <v>9</v>
      </c>
      <c r="C144" s="251"/>
      <c r="D144" s="251"/>
      <c r="E144" s="251"/>
      <c r="F144" s="251"/>
      <c r="G144" s="251"/>
      <c r="H144" s="251"/>
      <c r="I144" s="251"/>
      <c r="J144" s="6"/>
      <c r="K144" s="6"/>
      <c r="L144" s="13"/>
      <c r="M144" s="2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s="146" customFormat="1" ht="15" customHeight="1">
      <c r="A145" s="6"/>
      <c r="B145" s="43" t="s">
        <v>10</v>
      </c>
      <c r="C145" s="49"/>
      <c r="D145" s="73"/>
      <c r="E145" s="73"/>
      <c r="F145" s="73"/>
      <c r="G145" s="73"/>
      <c r="H145" s="73"/>
      <c r="I145" s="73"/>
      <c r="J145" s="6"/>
      <c r="K145" s="6"/>
      <c r="L145" s="13"/>
      <c r="M145" s="2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5" customHeight="1">
      <c r="A146" s="6"/>
      <c r="B146" s="114"/>
      <c r="C146" s="118"/>
      <c r="D146" s="149"/>
      <c r="E146" s="149"/>
      <c r="F146" s="149"/>
      <c r="G146" s="149"/>
      <c r="H146" s="149"/>
      <c r="I146" s="149"/>
      <c r="J146" s="6"/>
      <c r="K146" s="6"/>
      <c r="L146" s="13"/>
      <c r="M146" s="2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5" customHeight="1">
      <c r="A147" s="201" t="s">
        <v>168</v>
      </c>
      <c r="B147" s="22"/>
      <c r="C147" s="23"/>
      <c r="D147" s="22"/>
      <c r="E147" s="22"/>
      <c r="F147" s="22"/>
      <c r="G147" s="22"/>
      <c r="H147" s="22"/>
      <c r="I147" s="22"/>
      <c r="J147" s="6"/>
      <c r="K147" s="6"/>
      <c r="L147" s="13"/>
      <c r="M147" s="2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5" customHeight="1">
      <c r="A148" s="35" t="s">
        <v>167</v>
      </c>
      <c r="B148" s="24"/>
      <c r="C148" s="16"/>
      <c r="D148" s="6"/>
      <c r="E148" s="18" t="s">
        <v>2</v>
      </c>
      <c r="F148" s="19"/>
      <c r="G148" s="18" t="s">
        <v>3</v>
      </c>
      <c r="H148" s="19"/>
      <c r="I148" s="18" t="s">
        <v>4</v>
      </c>
      <c r="J148" s="6"/>
      <c r="K148" s="6"/>
      <c r="L148" s="13"/>
      <c r="M148" s="2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5" customHeight="1">
      <c r="A149" s="35" t="s">
        <v>165</v>
      </c>
      <c r="B149" s="24"/>
      <c r="C149" s="16"/>
      <c r="D149" s="147" t="s">
        <v>169</v>
      </c>
      <c r="E149" s="34">
        <v>1890589</v>
      </c>
      <c r="F149" s="6"/>
      <c r="G149" s="34">
        <v>0</v>
      </c>
      <c r="H149" s="6"/>
      <c r="I149" s="6"/>
      <c r="J149" s="6"/>
      <c r="K149" s="6"/>
      <c r="L149" s="13"/>
      <c r="M149" s="2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5" customHeight="1">
      <c r="A150" s="35" t="s">
        <v>24</v>
      </c>
      <c r="B150" s="24"/>
      <c r="C150" s="24"/>
      <c r="D150" s="35"/>
      <c r="E150" s="60"/>
      <c r="F150" s="19"/>
      <c r="G150" s="60">
        <v>0</v>
      </c>
      <c r="H150" s="19"/>
      <c r="I150" s="25"/>
      <c r="J150" s="6"/>
      <c r="K150" s="6"/>
      <c r="L150" s="13"/>
      <c r="M150" s="2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5" customHeight="1">
      <c r="A151" s="35" t="s">
        <v>166</v>
      </c>
      <c r="B151" s="24"/>
      <c r="C151" s="24"/>
      <c r="D151" s="37" t="s">
        <v>7</v>
      </c>
      <c r="E151" s="61">
        <f>SUM(E149)</f>
        <v>1890589</v>
      </c>
      <c r="F151" s="38"/>
      <c r="G151" s="46">
        <v>0</v>
      </c>
      <c r="H151" s="38"/>
      <c r="I151" s="46">
        <v>0</v>
      </c>
      <c r="J151" s="6"/>
      <c r="K151" s="6"/>
      <c r="L151" s="13"/>
      <c r="M151" s="2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5" customHeight="1">
      <c r="A152" s="39"/>
      <c r="B152" s="40" t="s">
        <v>8</v>
      </c>
      <c r="C152" s="244" t="s">
        <v>251</v>
      </c>
      <c r="D152" s="245"/>
      <c r="E152" s="245"/>
      <c r="F152" s="245"/>
      <c r="G152" s="245"/>
      <c r="H152" s="245"/>
      <c r="I152" s="245"/>
      <c r="J152" s="6"/>
      <c r="K152" s="6"/>
      <c r="L152" s="13"/>
      <c r="M152" s="2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" customHeight="1">
      <c r="A153" s="39"/>
      <c r="B153" s="42" t="s">
        <v>9</v>
      </c>
      <c r="C153" s="235"/>
      <c r="D153" s="236"/>
      <c r="E153" s="236"/>
      <c r="F153" s="236"/>
      <c r="G153" s="236"/>
      <c r="H153" s="48"/>
      <c r="I153" s="48"/>
      <c r="J153" s="6"/>
      <c r="K153" s="6"/>
      <c r="L153" s="13"/>
      <c r="M153" s="2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5" customHeight="1">
      <c r="A154" s="6"/>
      <c r="B154" s="16" t="s">
        <v>10</v>
      </c>
      <c r="C154" s="55"/>
      <c r="D154" s="145"/>
      <c r="E154" s="145"/>
      <c r="F154" s="145"/>
      <c r="G154" s="145"/>
      <c r="H154" s="145"/>
      <c r="I154" s="145"/>
      <c r="J154" s="6"/>
      <c r="K154" s="6"/>
      <c r="L154" s="13"/>
      <c r="M154" s="2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s="176" customFormat="1" ht="15" customHeight="1">
      <c r="A155" s="6"/>
      <c r="B155" s="16"/>
      <c r="C155" s="55"/>
      <c r="D155" s="154"/>
      <c r="E155" s="154"/>
      <c r="F155" s="154"/>
      <c r="G155" s="154"/>
      <c r="H155" s="154"/>
      <c r="I155" s="154"/>
      <c r="J155" s="6"/>
      <c r="K155" s="6"/>
      <c r="L155" s="13"/>
      <c r="M155" s="2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5" customHeight="1">
      <c r="A156" s="201" t="s">
        <v>172</v>
      </c>
      <c r="B156" s="22"/>
      <c r="C156" s="23"/>
      <c r="D156" s="22"/>
      <c r="E156" s="22"/>
      <c r="F156" s="22"/>
      <c r="G156" s="22"/>
      <c r="H156" s="22"/>
      <c r="I156" s="22"/>
      <c r="J156" s="6"/>
      <c r="K156" s="6"/>
      <c r="L156" s="13"/>
      <c r="M156" s="2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" customHeight="1">
      <c r="A157" s="35" t="s">
        <v>195</v>
      </c>
      <c r="B157" s="24"/>
      <c r="C157" s="16"/>
      <c r="D157" s="6"/>
      <c r="E157" s="18" t="s">
        <v>2</v>
      </c>
      <c r="F157" s="19"/>
      <c r="G157" s="18" t="s">
        <v>3</v>
      </c>
      <c r="H157" s="19"/>
      <c r="I157" s="18" t="s">
        <v>4</v>
      </c>
      <c r="J157" s="6"/>
      <c r="K157" s="6"/>
      <c r="L157" s="13"/>
      <c r="M157" s="2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5" customHeight="1">
      <c r="A158" s="35" t="s">
        <v>165</v>
      </c>
      <c r="B158" s="24"/>
      <c r="C158" s="16"/>
      <c r="D158" s="156" t="s">
        <v>185</v>
      </c>
      <c r="E158" s="34">
        <v>1456382</v>
      </c>
      <c r="F158" s="6"/>
      <c r="G158" s="34">
        <v>0</v>
      </c>
      <c r="H158" s="6"/>
      <c r="I158" s="6"/>
      <c r="J158" s="6"/>
      <c r="K158" s="6"/>
      <c r="L158" s="13"/>
      <c r="M158" s="2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5" customHeight="1">
      <c r="A159" s="35" t="s">
        <v>171</v>
      </c>
      <c r="B159" s="24"/>
      <c r="C159" s="24"/>
      <c r="D159" s="35" t="s">
        <v>189</v>
      </c>
      <c r="E159" s="60">
        <v>26143</v>
      </c>
      <c r="F159" s="19"/>
      <c r="G159" s="215">
        <v>26143</v>
      </c>
      <c r="H159" s="19"/>
      <c r="I159" s="25"/>
      <c r="J159" s="6"/>
      <c r="K159" s="6"/>
      <c r="L159" s="13"/>
      <c r="M159" s="2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5" customHeight="1">
      <c r="A160" s="35" t="s">
        <v>28</v>
      </c>
      <c r="B160" s="24"/>
      <c r="C160" s="24"/>
      <c r="D160" s="37" t="s">
        <v>7</v>
      </c>
      <c r="E160" s="61">
        <f>SUM(E158:E159)</f>
        <v>1482525</v>
      </c>
      <c r="F160" s="38"/>
      <c r="G160" s="46">
        <v>26143</v>
      </c>
      <c r="H160" s="38"/>
      <c r="I160" s="46">
        <v>26143</v>
      </c>
      <c r="J160" s="6"/>
      <c r="K160" s="6"/>
      <c r="L160" s="13"/>
      <c r="M160" s="2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5" customHeight="1">
      <c r="A161" s="39"/>
      <c r="B161" s="40" t="s">
        <v>8</v>
      </c>
      <c r="C161" s="235" t="s">
        <v>252</v>
      </c>
      <c r="D161" s="235"/>
      <c r="E161" s="235"/>
      <c r="F161" s="235"/>
      <c r="G161" s="235"/>
      <c r="H161" s="235"/>
      <c r="I161" s="235"/>
      <c r="J161" s="6"/>
      <c r="K161" s="6"/>
      <c r="L161" s="13"/>
      <c r="M161" s="2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5" customHeight="1">
      <c r="A162" s="39"/>
      <c r="B162" s="42" t="s">
        <v>9</v>
      </c>
      <c r="C162" s="235"/>
      <c r="D162" s="236"/>
      <c r="E162" s="236"/>
      <c r="F162" s="236"/>
      <c r="G162" s="236"/>
      <c r="H162" s="48"/>
      <c r="I162" s="48"/>
      <c r="J162" s="6"/>
      <c r="K162" s="6"/>
      <c r="L162" s="13"/>
      <c r="M162" s="2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>
      <c r="A163" s="6"/>
      <c r="B163" s="16" t="s">
        <v>10</v>
      </c>
      <c r="C163" s="172"/>
      <c r="D163" s="150"/>
      <c r="E163" s="154"/>
      <c r="F163" s="154"/>
      <c r="G163" s="154"/>
      <c r="H163" s="154"/>
      <c r="I163" s="154"/>
      <c r="J163" s="6"/>
      <c r="K163" s="6"/>
      <c r="L163" s="13"/>
      <c r="M163" s="2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5" customHeight="1">
      <c r="A164" s="6"/>
      <c r="B164" s="16"/>
      <c r="C164" s="172"/>
      <c r="D164" s="150"/>
      <c r="E164" s="175"/>
      <c r="F164" s="175"/>
      <c r="G164" s="175"/>
      <c r="H164" s="175"/>
      <c r="I164" s="175"/>
      <c r="J164" s="6"/>
      <c r="K164" s="6"/>
      <c r="L164" s="13"/>
      <c r="M164" s="2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5" customHeight="1">
      <c r="A165" s="201" t="s">
        <v>193</v>
      </c>
      <c r="B165" s="22"/>
      <c r="C165" s="23"/>
      <c r="D165" s="22"/>
      <c r="E165" s="22"/>
      <c r="F165" s="22"/>
      <c r="G165" s="22"/>
      <c r="H165" s="22"/>
      <c r="I165" s="22"/>
      <c r="J165" s="6"/>
      <c r="K165" s="6"/>
      <c r="L165" s="13"/>
      <c r="M165" s="2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5" customHeight="1">
      <c r="A166" s="35" t="s">
        <v>26</v>
      </c>
      <c r="B166" s="24"/>
      <c r="C166" s="16"/>
      <c r="D166" s="6"/>
      <c r="E166" s="18" t="s">
        <v>2</v>
      </c>
      <c r="F166" s="19"/>
      <c r="G166" s="18" t="s">
        <v>3</v>
      </c>
      <c r="H166" s="19"/>
      <c r="I166" s="18" t="s">
        <v>4</v>
      </c>
      <c r="J166" s="6"/>
      <c r="K166" s="6"/>
      <c r="L166" s="13"/>
      <c r="M166" s="2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s="123" customFormat="1" ht="15" customHeight="1">
      <c r="A167" s="35" t="s">
        <v>165</v>
      </c>
      <c r="B167" s="24"/>
      <c r="C167" s="16"/>
      <c r="D167" s="157" t="s">
        <v>232</v>
      </c>
      <c r="E167" s="34">
        <v>2016356</v>
      </c>
      <c r="F167" s="6"/>
      <c r="G167" s="34">
        <v>0</v>
      </c>
      <c r="H167" s="6"/>
      <c r="I167" s="6"/>
      <c r="J167" s="6"/>
      <c r="K167" s="6"/>
      <c r="L167" s="13"/>
      <c r="M167" s="2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s="123" customFormat="1" ht="15" customHeight="1">
      <c r="A168" s="35" t="s">
        <v>27</v>
      </c>
      <c r="B168" s="24"/>
      <c r="C168" s="24"/>
      <c r="D168" s="35" t="s">
        <v>233</v>
      </c>
      <c r="E168" s="60">
        <v>104573</v>
      </c>
      <c r="F168" s="19"/>
      <c r="G168" s="60">
        <v>0</v>
      </c>
      <c r="H168" s="19"/>
      <c r="I168" s="25"/>
      <c r="J168" s="6"/>
      <c r="K168" s="6"/>
      <c r="L168" s="13"/>
      <c r="M168" s="2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s="123" customFormat="1" ht="15" customHeight="1">
      <c r="A169" s="35" t="s">
        <v>28</v>
      </c>
      <c r="B169" s="24"/>
      <c r="C169" s="24"/>
      <c r="D169" s="37" t="s">
        <v>7</v>
      </c>
      <c r="E169" s="61">
        <f>SUM(E167:E168)</f>
        <v>2120929</v>
      </c>
      <c r="F169" s="38"/>
      <c r="G169" s="46">
        <v>0</v>
      </c>
      <c r="H169" s="38"/>
      <c r="I169" s="46">
        <v>0</v>
      </c>
      <c r="J169" s="6"/>
      <c r="K169" s="6"/>
      <c r="L169" s="13"/>
      <c r="M169" s="2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s="123" customFormat="1" ht="15" customHeight="1">
      <c r="A170" s="39"/>
      <c r="B170" s="40" t="s">
        <v>8</v>
      </c>
      <c r="C170" s="244" t="s">
        <v>237</v>
      </c>
      <c r="D170" s="245"/>
      <c r="E170" s="245"/>
      <c r="F170" s="245"/>
      <c r="G170" s="245"/>
      <c r="H170" s="245"/>
      <c r="I170" s="245"/>
      <c r="J170" s="6"/>
      <c r="K170" s="6"/>
      <c r="L170" s="13"/>
      <c r="M170" s="2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s="123" customFormat="1" ht="15" customHeight="1">
      <c r="A171" s="39"/>
      <c r="B171" s="42" t="s">
        <v>9</v>
      </c>
      <c r="C171" s="266" t="s">
        <v>253</v>
      </c>
      <c r="D171" s="250"/>
      <c r="E171" s="250"/>
      <c r="F171" s="250"/>
      <c r="G171" s="250"/>
      <c r="H171" s="48"/>
      <c r="I171" s="48"/>
      <c r="J171" s="6"/>
      <c r="K171" s="6"/>
      <c r="L171" s="13"/>
      <c r="M171" s="2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s="123" customFormat="1" ht="15" customHeight="1">
      <c r="A172" s="6"/>
      <c r="B172" s="16" t="s">
        <v>10</v>
      </c>
      <c r="C172" s="55"/>
      <c r="D172" s="175"/>
      <c r="E172" s="175"/>
      <c r="F172" s="175"/>
      <c r="G172" s="175"/>
      <c r="H172" s="175"/>
      <c r="I172" s="175"/>
      <c r="J172" s="6"/>
      <c r="K172" s="6"/>
      <c r="L172" s="13"/>
      <c r="M172" s="2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s="123" customFormat="1">
      <c r="A173" s="6"/>
      <c r="B173" s="16"/>
      <c r="C173" s="55"/>
      <c r="D173" s="145"/>
      <c r="E173" s="145"/>
      <c r="F173" s="145"/>
      <c r="G173" s="145"/>
      <c r="H173" s="145"/>
      <c r="I173" s="145"/>
      <c r="J173" s="6"/>
      <c r="K173" s="6"/>
      <c r="L173" s="13"/>
      <c r="M173" s="2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s="123" customFormat="1" ht="15" customHeight="1">
      <c r="A174" s="223" t="s">
        <v>58</v>
      </c>
      <c r="B174" s="22"/>
      <c r="C174" s="23"/>
      <c r="D174" s="22"/>
      <c r="E174" s="22"/>
      <c r="F174" s="22"/>
      <c r="G174" s="22"/>
      <c r="H174" s="22"/>
      <c r="I174" s="22"/>
      <c r="J174" s="6"/>
      <c r="K174" s="6"/>
      <c r="L174" s="13"/>
      <c r="M174" s="2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s="123" customFormat="1" ht="15" customHeight="1">
      <c r="A175" s="20" t="s">
        <v>205</v>
      </c>
      <c r="B175" s="16"/>
      <c r="C175" s="16"/>
      <c r="D175" s="24"/>
      <c r="E175" s="18" t="s">
        <v>2</v>
      </c>
      <c r="F175" s="19"/>
      <c r="G175" s="18" t="s">
        <v>3</v>
      </c>
      <c r="H175" s="19"/>
      <c r="I175" s="18" t="s">
        <v>4</v>
      </c>
      <c r="J175" s="6"/>
      <c r="K175" s="6"/>
      <c r="L175" s="13"/>
      <c r="M175" s="2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s="123" customFormat="1" ht="15" customHeight="1">
      <c r="A176" s="20" t="s">
        <v>5</v>
      </c>
      <c r="B176" s="24"/>
      <c r="C176" s="24"/>
      <c r="D176" s="20" t="s">
        <v>206</v>
      </c>
      <c r="E176" s="59">
        <v>5501741</v>
      </c>
      <c r="F176" s="19"/>
      <c r="G176" s="60">
        <v>0</v>
      </c>
      <c r="H176" s="19"/>
      <c r="I176" s="60"/>
      <c r="J176" s="6"/>
      <c r="K176" s="6"/>
      <c r="L176" s="13"/>
      <c r="M176" s="2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5" customHeight="1">
      <c r="A177" s="35" t="s">
        <v>59</v>
      </c>
      <c r="B177" s="24"/>
      <c r="C177" s="24"/>
      <c r="D177" s="6"/>
      <c r="E177" s="59"/>
      <c r="F177" s="19"/>
      <c r="G177" s="60"/>
      <c r="H177" s="19"/>
      <c r="I177" s="25"/>
      <c r="J177" s="27"/>
      <c r="K177" s="6"/>
      <c r="L177" s="13"/>
      <c r="M177" s="2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5" customHeight="1">
      <c r="A178" s="20" t="s">
        <v>207</v>
      </c>
      <c r="B178" s="24"/>
      <c r="C178" s="24"/>
      <c r="D178" s="6"/>
      <c r="E178" s="59"/>
      <c r="F178" s="19"/>
      <c r="G178" s="60"/>
      <c r="H178" s="19"/>
      <c r="I178" s="25"/>
      <c r="J178" s="27"/>
      <c r="K178" s="6"/>
      <c r="L178" s="13"/>
      <c r="M178" s="2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5" customHeight="1">
      <c r="A179" s="6"/>
      <c r="B179" s="24"/>
      <c r="C179" s="24"/>
      <c r="D179" s="37" t="s">
        <v>7</v>
      </c>
      <c r="E179" s="61">
        <f>SUM(E176:E178)</f>
        <v>5501741</v>
      </c>
      <c r="F179" s="38"/>
      <c r="G179" s="61">
        <v>0</v>
      </c>
      <c r="H179" s="38"/>
      <c r="I179" s="61">
        <v>3719</v>
      </c>
      <c r="J179" s="27"/>
      <c r="K179" s="6"/>
      <c r="L179" s="13"/>
      <c r="M179" s="2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5" customHeight="1">
      <c r="A180" s="39"/>
      <c r="B180" s="40" t="s">
        <v>8</v>
      </c>
      <c r="C180" s="257" t="s">
        <v>267</v>
      </c>
      <c r="D180" s="245"/>
      <c r="E180" s="245"/>
      <c r="F180" s="245"/>
      <c r="G180" s="245"/>
      <c r="H180" s="245"/>
      <c r="I180" s="245"/>
      <c r="J180" s="27"/>
      <c r="K180" s="6"/>
      <c r="L180" s="13"/>
      <c r="M180" s="2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5" customHeight="1">
      <c r="A181" s="6"/>
      <c r="B181" s="120" t="s">
        <v>9</v>
      </c>
      <c r="C181" s="296" t="s">
        <v>254</v>
      </c>
      <c r="D181" s="296"/>
      <c r="E181" s="296"/>
      <c r="F181" s="296"/>
      <c r="G181" s="296"/>
      <c r="H181" s="296"/>
      <c r="I181" s="296"/>
      <c r="J181" s="27"/>
      <c r="K181" s="6"/>
      <c r="L181" s="13"/>
      <c r="M181" s="2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5" customHeight="1">
      <c r="A182" s="6"/>
      <c r="B182" s="43" t="s">
        <v>10</v>
      </c>
      <c r="C182" s="237"/>
      <c r="D182" s="238"/>
      <c r="E182" s="149"/>
      <c r="F182" s="149"/>
      <c r="G182" s="149"/>
      <c r="H182" s="149"/>
      <c r="I182" s="149"/>
      <c r="J182" s="27"/>
      <c r="K182" s="6"/>
      <c r="L182" s="13"/>
      <c r="M182" s="2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5" customHeight="1">
      <c r="A183" s="6"/>
      <c r="B183" s="16"/>
      <c r="C183" s="50"/>
      <c r="D183" s="17"/>
      <c r="E183" s="17"/>
      <c r="F183" s="17"/>
      <c r="G183" s="17"/>
      <c r="H183" s="17"/>
      <c r="I183" s="17"/>
      <c r="J183" s="27"/>
      <c r="K183" s="6"/>
      <c r="L183" s="13"/>
      <c r="M183" s="2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5" customHeight="1">
      <c r="A184" s="201" t="s">
        <v>154</v>
      </c>
      <c r="B184" s="22"/>
      <c r="C184" s="21"/>
      <c r="D184" s="22"/>
      <c r="E184" s="22"/>
      <c r="F184" s="22"/>
      <c r="G184" s="22"/>
      <c r="H184" s="22"/>
      <c r="I184" s="22"/>
      <c r="J184" s="27"/>
      <c r="K184" s="6"/>
      <c r="L184" s="13"/>
      <c r="M184" s="2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5" customHeight="1">
      <c r="A185" s="20" t="s">
        <v>60</v>
      </c>
      <c r="B185" s="16"/>
      <c r="C185" s="16"/>
      <c r="D185" s="24"/>
      <c r="E185" s="18" t="s">
        <v>2</v>
      </c>
      <c r="F185" s="19"/>
      <c r="G185" s="18" t="s">
        <v>3</v>
      </c>
      <c r="H185" s="19"/>
      <c r="I185" s="18" t="s">
        <v>4</v>
      </c>
      <c r="J185" s="27"/>
      <c r="K185" s="6"/>
      <c r="L185" s="13"/>
      <c r="M185" s="2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" customHeight="1">
      <c r="A186" s="20" t="s">
        <v>49</v>
      </c>
      <c r="B186" s="24"/>
      <c r="C186" s="24"/>
      <c r="D186" s="20" t="s">
        <v>32</v>
      </c>
      <c r="E186" s="59">
        <f>E189*0.9</f>
        <v>180000</v>
      </c>
      <c r="F186" s="19"/>
      <c r="G186" s="60">
        <v>0</v>
      </c>
      <c r="H186" s="19"/>
      <c r="I186" s="60"/>
      <c r="J186" s="27"/>
      <c r="K186" s="6"/>
      <c r="L186" s="13"/>
      <c r="M186" s="2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5" customHeight="1">
      <c r="A187" s="20" t="s">
        <v>61</v>
      </c>
      <c r="B187" s="24"/>
      <c r="C187" s="24"/>
      <c r="D187" s="6" t="s">
        <v>29</v>
      </c>
      <c r="E187" s="59">
        <f>E189*0.05</f>
        <v>10000</v>
      </c>
      <c r="F187" s="19"/>
      <c r="G187" s="60">
        <v>0</v>
      </c>
      <c r="H187" s="19"/>
      <c r="I187" s="25"/>
      <c r="J187" s="27"/>
      <c r="K187" s="6"/>
      <c r="L187" s="13"/>
      <c r="M187" s="2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s="159" customFormat="1" ht="15" customHeight="1">
      <c r="A188" s="20" t="s">
        <v>62</v>
      </c>
      <c r="B188" s="24"/>
      <c r="C188" s="24"/>
      <c r="D188" s="6" t="s">
        <v>18</v>
      </c>
      <c r="E188" s="59">
        <f>E189*0.05</f>
        <v>10000</v>
      </c>
      <c r="F188" s="19"/>
      <c r="G188" s="60">
        <v>0</v>
      </c>
      <c r="H188" s="19"/>
      <c r="I188" s="25"/>
      <c r="J188" s="27"/>
      <c r="K188" s="6"/>
      <c r="L188" s="13"/>
      <c r="M188" s="2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s="159" customFormat="1" ht="15" customHeight="1">
      <c r="A189" s="6"/>
      <c r="B189" s="24"/>
      <c r="C189" s="24"/>
      <c r="D189" s="37" t="s">
        <v>7</v>
      </c>
      <c r="E189" s="133">
        <v>200000</v>
      </c>
      <c r="F189" s="38"/>
      <c r="G189" s="61">
        <v>0</v>
      </c>
      <c r="H189" s="38"/>
      <c r="I189" s="61">
        <v>15078</v>
      </c>
      <c r="J189" s="27"/>
      <c r="K189" s="6"/>
      <c r="L189" s="13"/>
      <c r="M189" s="2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s="159" customFormat="1" ht="15" customHeight="1">
      <c r="A190" s="39"/>
      <c r="B190" s="40" t="s">
        <v>8</v>
      </c>
      <c r="C190" s="235"/>
      <c r="D190" s="236"/>
      <c r="E190" s="236"/>
      <c r="F190" s="236"/>
      <c r="G190" s="236"/>
      <c r="H190" s="236"/>
      <c r="I190" s="236"/>
      <c r="J190" s="27"/>
      <c r="K190" s="6"/>
      <c r="L190" s="13"/>
      <c r="M190" s="2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5" customHeight="1">
      <c r="A191" s="6"/>
      <c r="B191" s="54" t="s">
        <v>9</v>
      </c>
      <c r="C191" s="235"/>
      <c r="D191" s="236"/>
      <c r="E191" s="236"/>
      <c r="F191" s="236"/>
      <c r="G191" s="236"/>
      <c r="H191" s="236"/>
      <c r="I191" s="236"/>
      <c r="J191" s="27"/>
      <c r="K191" s="6"/>
      <c r="L191" s="13"/>
      <c r="M191" s="2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5" customHeight="1">
      <c r="A192" s="6"/>
      <c r="B192" s="43" t="s">
        <v>10</v>
      </c>
      <c r="C192" s="72"/>
      <c r="D192" s="73"/>
      <c r="E192" s="73"/>
      <c r="F192" s="73"/>
      <c r="G192" s="73"/>
      <c r="H192" s="73"/>
      <c r="I192" s="73"/>
      <c r="J192" s="27"/>
      <c r="K192" s="6"/>
      <c r="L192" s="13"/>
      <c r="M192" s="2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s="197" customFormat="1" ht="15" customHeight="1">
      <c r="A193" s="6"/>
      <c r="B193" s="16"/>
      <c r="C193" s="55"/>
      <c r="D193" s="17"/>
      <c r="E193" s="17"/>
      <c r="F193" s="17"/>
      <c r="G193" s="17"/>
      <c r="H193" s="17"/>
      <c r="I193" s="17"/>
      <c r="J193" s="27"/>
      <c r="K193" s="6"/>
      <c r="L193" s="13"/>
      <c r="M193" s="2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5" customHeight="1">
      <c r="A194" s="201" t="s">
        <v>158</v>
      </c>
      <c r="B194" s="22"/>
      <c r="C194" s="21"/>
      <c r="D194" s="22"/>
      <c r="E194" s="22"/>
      <c r="F194" s="22"/>
      <c r="G194" s="22"/>
      <c r="H194" s="22"/>
      <c r="I194" s="22"/>
      <c r="J194" s="27"/>
      <c r="K194" s="6"/>
      <c r="L194" s="13"/>
      <c r="M194" s="2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5" customHeight="1">
      <c r="A195" s="35" t="s">
        <v>26</v>
      </c>
      <c r="B195" s="16"/>
      <c r="C195" s="16"/>
      <c r="D195" s="24"/>
      <c r="E195" s="18" t="s">
        <v>2</v>
      </c>
      <c r="F195" s="19"/>
      <c r="G195" s="18" t="s">
        <v>3</v>
      </c>
      <c r="H195" s="19"/>
      <c r="I195" s="18" t="s">
        <v>4</v>
      </c>
      <c r="J195" s="27"/>
      <c r="K195" s="27"/>
      <c r="L195" s="27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22.5" customHeight="1">
      <c r="A196" s="35" t="s">
        <v>64</v>
      </c>
      <c r="B196" s="24"/>
      <c r="C196" s="24"/>
      <c r="D196" s="35" t="s">
        <v>65</v>
      </c>
      <c r="E196" s="59">
        <f>E199*0.9</f>
        <v>162000</v>
      </c>
      <c r="F196" s="19"/>
      <c r="G196" s="60">
        <v>0</v>
      </c>
      <c r="H196" s="19"/>
      <c r="I196" s="60"/>
      <c r="J196" s="27"/>
      <c r="K196" s="27"/>
      <c r="L196" s="2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5" customHeight="1">
      <c r="A197" s="35" t="s">
        <v>27</v>
      </c>
      <c r="B197" s="24"/>
      <c r="C197" s="24"/>
      <c r="D197" s="6" t="s">
        <v>29</v>
      </c>
      <c r="E197" s="59">
        <f>E199*0.05</f>
        <v>9000</v>
      </c>
      <c r="F197" s="19"/>
      <c r="G197" s="60">
        <v>0</v>
      </c>
      <c r="H197" s="19"/>
      <c r="I197" s="25"/>
      <c r="J197" s="27"/>
      <c r="K197" s="27"/>
      <c r="L197" s="2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" customHeight="1">
      <c r="A198" s="35" t="s">
        <v>28</v>
      </c>
      <c r="B198" s="24"/>
      <c r="C198" s="24"/>
      <c r="D198" s="6" t="s">
        <v>18</v>
      </c>
      <c r="E198" s="59">
        <f>E199*0.05</f>
        <v>9000</v>
      </c>
      <c r="F198" s="19"/>
      <c r="G198" s="60">
        <v>0</v>
      </c>
      <c r="H198" s="19"/>
      <c r="I198" s="25"/>
      <c r="J198" s="27"/>
      <c r="K198" s="27"/>
      <c r="L198" s="27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5" customHeight="1">
      <c r="A199" s="6"/>
      <c r="B199" s="24"/>
      <c r="C199" s="24"/>
      <c r="D199" s="37" t="s">
        <v>7</v>
      </c>
      <c r="E199" s="133">
        <v>180000</v>
      </c>
      <c r="F199" s="38"/>
      <c r="G199" s="61">
        <v>0</v>
      </c>
      <c r="H199" s="38"/>
      <c r="I199" s="61">
        <v>0</v>
      </c>
      <c r="J199" s="27"/>
      <c r="K199" s="27"/>
      <c r="L199" s="27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5" customHeight="1">
      <c r="A200" s="39"/>
      <c r="B200" s="40" t="s">
        <v>8</v>
      </c>
      <c r="C200" s="244" t="s">
        <v>255</v>
      </c>
      <c r="D200" s="245"/>
      <c r="E200" s="245"/>
      <c r="F200" s="245"/>
      <c r="G200" s="245"/>
      <c r="H200" s="245"/>
      <c r="I200" s="245"/>
      <c r="J200" s="27"/>
      <c r="K200" s="27"/>
      <c r="L200" s="27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5" customHeight="1">
      <c r="A201" s="6"/>
      <c r="B201" s="54" t="s">
        <v>9</v>
      </c>
      <c r="C201" s="235"/>
      <c r="D201" s="236"/>
      <c r="E201" s="236"/>
      <c r="F201" s="236"/>
      <c r="G201" s="236"/>
      <c r="H201" s="236"/>
      <c r="I201" s="236"/>
      <c r="J201" s="27"/>
      <c r="K201" s="27"/>
      <c r="L201" s="27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5" customHeight="1">
      <c r="A202" s="6"/>
      <c r="B202" s="43" t="s">
        <v>10</v>
      </c>
      <c r="C202" s="224"/>
      <c r="D202" s="73"/>
      <c r="E202" s="73"/>
      <c r="F202" s="73"/>
      <c r="G202" s="73"/>
      <c r="H202" s="73"/>
      <c r="I202" s="73"/>
      <c r="J202" s="27"/>
      <c r="K202" s="27"/>
      <c r="L202" s="27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5" customHeight="1">
      <c r="A203" s="6"/>
      <c r="J203" s="27"/>
      <c r="K203" s="27"/>
      <c r="L203" s="27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5" customHeight="1">
      <c r="A204" s="201" t="s">
        <v>209</v>
      </c>
      <c r="B204" s="21"/>
      <c r="C204" s="21"/>
      <c r="D204" s="21"/>
      <c r="E204" s="22"/>
      <c r="F204" s="22"/>
      <c r="G204" s="22"/>
      <c r="H204" s="22"/>
      <c r="I204" s="22"/>
      <c r="J204" s="27"/>
      <c r="K204" s="27"/>
      <c r="L204" s="2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5" customHeight="1">
      <c r="A205" s="35" t="s">
        <v>26</v>
      </c>
      <c r="B205" s="16"/>
      <c r="C205" s="16"/>
      <c r="D205" s="24"/>
      <c r="E205" s="18" t="s">
        <v>2</v>
      </c>
      <c r="F205" s="19"/>
      <c r="G205" s="18" t="s">
        <v>3</v>
      </c>
      <c r="H205" s="19"/>
      <c r="I205" s="18" t="s">
        <v>4</v>
      </c>
      <c r="J205" s="6"/>
      <c r="K205" s="6"/>
      <c r="L205" s="6"/>
      <c r="M205" s="9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5" customHeight="1">
      <c r="A206" s="35" t="s">
        <v>64</v>
      </c>
      <c r="B206" s="24"/>
      <c r="C206" s="24"/>
      <c r="D206" s="35" t="s">
        <v>65</v>
      </c>
      <c r="E206" s="59">
        <f>E209*0.9</f>
        <v>450000</v>
      </c>
      <c r="F206" s="19"/>
      <c r="G206" s="60">
        <v>0</v>
      </c>
      <c r="H206" s="19"/>
      <c r="I206" s="6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5" customHeight="1">
      <c r="A207" s="35" t="s">
        <v>27</v>
      </c>
      <c r="B207" s="24"/>
      <c r="C207" s="24"/>
      <c r="D207" s="6" t="s">
        <v>29</v>
      </c>
      <c r="E207" s="59">
        <f>E209*0.05</f>
        <v>25000</v>
      </c>
      <c r="F207" s="19"/>
      <c r="G207" s="60">
        <v>0</v>
      </c>
      <c r="H207" s="19"/>
      <c r="I207" s="2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" customHeight="1">
      <c r="A208" s="35" t="s">
        <v>28</v>
      </c>
      <c r="B208" s="24"/>
      <c r="C208" s="24"/>
      <c r="D208" s="6" t="s">
        <v>18</v>
      </c>
      <c r="E208" s="59">
        <f>E209*0.05</f>
        <v>25000</v>
      </c>
      <c r="F208" s="19"/>
      <c r="G208" s="60">
        <v>0</v>
      </c>
      <c r="H208" s="19"/>
      <c r="I208" s="2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5" customHeight="1">
      <c r="A209" s="6"/>
      <c r="B209" s="24"/>
      <c r="C209" s="24"/>
      <c r="D209" s="37" t="s">
        <v>7</v>
      </c>
      <c r="E209" s="61">
        <v>500000</v>
      </c>
      <c r="F209" s="38"/>
      <c r="G209" s="61">
        <v>0</v>
      </c>
      <c r="H209" s="38"/>
      <c r="I209" s="61">
        <v>0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5" customHeight="1">
      <c r="A210" s="160"/>
      <c r="B210" s="297" t="s">
        <v>8</v>
      </c>
      <c r="C210" s="298" t="s">
        <v>226</v>
      </c>
      <c r="D210" s="298"/>
      <c r="E210" s="298"/>
      <c r="F210" s="298"/>
      <c r="G210" s="298"/>
      <c r="H210" s="298"/>
      <c r="I210" s="29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" customHeight="1">
      <c r="A211" s="6"/>
      <c r="B211" s="210" t="s">
        <v>9</v>
      </c>
      <c r="C211" s="208" t="s">
        <v>208</v>
      </c>
      <c r="D211" s="211"/>
      <c r="E211" s="211"/>
      <c r="F211" s="211"/>
      <c r="G211" s="211"/>
      <c r="H211" s="211"/>
      <c r="I211" s="21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5" customHeight="1">
      <c r="A212" s="6"/>
      <c r="B212" s="16" t="s">
        <v>10</v>
      </c>
      <c r="C212" s="203" t="s">
        <v>224</v>
      </c>
      <c r="D212" s="202"/>
      <c r="E212" s="202"/>
      <c r="F212" s="124"/>
      <c r="G212" s="124"/>
      <c r="H212" s="124"/>
      <c r="I212" s="12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s="214" customFormat="1" ht="15" customHeight="1">
      <c r="A213" s="6"/>
      <c r="B213" s="16"/>
      <c r="C213" s="203" t="s">
        <v>256</v>
      </c>
      <c r="D213" s="202"/>
      <c r="E213" s="202"/>
      <c r="F213" s="157"/>
      <c r="G213" s="157"/>
      <c r="H213" s="157"/>
      <c r="I213" s="15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8" customHeight="1">
      <c r="A214" s="143" t="s">
        <v>160</v>
      </c>
      <c r="B214" s="12" t="s">
        <v>66</v>
      </c>
      <c r="C214" s="75"/>
      <c r="D214" s="76"/>
      <c r="E214" s="77"/>
      <c r="F214" s="78"/>
      <c r="G214" s="77"/>
      <c r="H214" s="78"/>
      <c r="I214" s="7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8.75" customHeight="1">
      <c r="A216" s="23" t="s">
        <v>71</v>
      </c>
      <c r="B216" s="22"/>
      <c r="C216" s="23"/>
      <c r="D216" s="22"/>
      <c r="E216" s="22"/>
      <c r="F216" s="22"/>
      <c r="G216" s="242" t="s">
        <v>72</v>
      </c>
      <c r="H216" s="243"/>
      <c r="I216" s="24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8" customHeight="1">
      <c r="A217" s="12"/>
      <c r="B217" s="6"/>
      <c r="C217" s="12"/>
      <c r="D217" s="6"/>
      <c r="E217" s="6"/>
      <c r="F217" s="6"/>
      <c r="G217" s="82"/>
      <c r="H217" s="82"/>
      <c r="I217" s="8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" customHeight="1">
      <c r="A218" s="83" t="s">
        <v>75</v>
      </c>
      <c r="B218" s="33"/>
      <c r="C218" s="84"/>
      <c r="D218" s="85"/>
      <c r="E218" s="85"/>
      <c r="F218" s="85"/>
      <c r="G218" s="85"/>
      <c r="H218" s="85"/>
      <c r="I218" s="8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5" customHeight="1">
      <c r="A219" s="20" t="s">
        <v>76</v>
      </c>
      <c r="B219" s="16"/>
      <c r="C219" s="86"/>
      <c r="D219" s="17"/>
      <c r="E219" s="18" t="s">
        <v>2</v>
      </c>
      <c r="F219" s="19"/>
      <c r="G219" s="18" t="s">
        <v>3</v>
      </c>
      <c r="H219" s="19"/>
      <c r="I219" s="18" t="s">
        <v>4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5" customHeight="1">
      <c r="A220" s="20" t="s">
        <v>77</v>
      </c>
      <c r="B220" s="16"/>
      <c r="C220" s="86"/>
      <c r="D220" s="17" t="s">
        <v>6</v>
      </c>
      <c r="E220" s="87">
        <v>1875000</v>
      </c>
      <c r="F220" s="17"/>
      <c r="G220" s="87">
        <v>597079</v>
      </c>
      <c r="H220" s="17"/>
      <c r="I220" s="1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5" customHeight="1">
      <c r="A221" s="20" t="s">
        <v>78</v>
      </c>
      <c r="B221" s="16"/>
      <c r="C221" s="86"/>
      <c r="D221" s="32" t="s">
        <v>69</v>
      </c>
      <c r="E221" s="60">
        <v>516000</v>
      </c>
      <c r="F221" s="20"/>
      <c r="G221" s="60">
        <v>0</v>
      </c>
      <c r="H221" s="17"/>
      <c r="I221" s="2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5" customHeight="1">
      <c r="A222" s="20" t="s">
        <v>36</v>
      </c>
      <c r="B222" s="16"/>
      <c r="C222" s="86"/>
      <c r="D222" s="88" t="s">
        <v>70</v>
      </c>
      <c r="E222" s="134">
        <v>2391000</v>
      </c>
      <c r="F222" s="89"/>
      <c r="G222" s="90">
        <f>G220</f>
        <v>597079</v>
      </c>
      <c r="H222" s="89"/>
      <c r="I222" s="135">
        <v>597079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5" customHeight="1">
      <c r="A223" s="20" t="s">
        <v>79</v>
      </c>
      <c r="B223" s="16"/>
      <c r="C223" s="86"/>
      <c r="D223" s="17"/>
      <c r="E223" s="17"/>
      <c r="F223" s="17"/>
      <c r="G223" s="127"/>
      <c r="H223" s="17"/>
      <c r="I223" s="8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5" customHeight="1">
      <c r="A224" s="6"/>
      <c r="B224" s="40" t="s">
        <v>8</v>
      </c>
      <c r="C224" s="235" t="s">
        <v>190</v>
      </c>
      <c r="D224" s="236"/>
      <c r="E224" s="236"/>
      <c r="F224" s="236"/>
      <c r="G224" s="236"/>
      <c r="H224" s="236"/>
      <c r="I224" s="23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5" customHeight="1">
      <c r="A225" s="6"/>
      <c r="B225" s="54" t="s">
        <v>9</v>
      </c>
      <c r="C225" s="244" t="s">
        <v>212</v>
      </c>
      <c r="D225" s="245"/>
      <c r="E225" s="245"/>
      <c r="F225" s="245"/>
      <c r="G225" s="245"/>
      <c r="H225" s="245"/>
      <c r="I225" s="24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" customHeight="1">
      <c r="A226" s="6"/>
      <c r="B226" s="43" t="s">
        <v>10</v>
      </c>
      <c r="C226" s="240"/>
      <c r="D226" s="245"/>
      <c r="E226" s="245"/>
      <c r="F226" s="245"/>
      <c r="G226" s="245"/>
      <c r="H226" s="245"/>
      <c r="I226" s="24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5" customHeight="1">
      <c r="A227" s="6"/>
      <c r="B227" s="16"/>
      <c r="C227" s="53"/>
      <c r="D227" s="53"/>
      <c r="E227" s="53"/>
      <c r="F227" s="53"/>
      <c r="G227" s="53"/>
      <c r="H227" s="53"/>
      <c r="I227" s="5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7.25" customHeight="1">
      <c r="A228" s="23" t="s">
        <v>80</v>
      </c>
      <c r="B228" s="22"/>
      <c r="C228" s="23"/>
      <c r="D228" s="22"/>
      <c r="E228" s="22"/>
      <c r="F228" s="22"/>
      <c r="G228" s="242" t="s">
        <v>81</v>
      </c>
      <c r="H228" s="243"/>
      <c r="I228" s="24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5" customHeight="1">
      <c r="A229" s="6"/>
      <c r="B229" s="114"/>
      <c r="C229" s="115"/>
      <c r="D229" s="116"/>
      <c r="E229" s="116"/>
      <c r="F229" s="116"/>
      <c r="G229" s="116"/>
      <c r="H229" s="116"/>
      <c r="I229" s="11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5" customHeight="1">
      <c r="A230" s="83" t="s">
        <v>82</v>
      </c>
      <c r="B230" s="33"/>
      <c r="C230" s="84"/>
      <c r="D230" s="85"/>
      <c r="E230" s="85"/>
      <c r="F230" s="85"/>
      <c r="G230" s="85"/>
      <c r="H230" s="85"/>
      <c r="I230" s="8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5" customHeight="1">
      <c r="A231" s="20" t="s">
        <v>83</v>
      </c>
      <c r="B231" s="16"/>
      <c r="C231" s="86"/>
      <c r="D231" s="17"/>
      <c r="E231" s="18" t="s">
        <v>2</v>
      </c>
      <c r="F231" s="19"/>
      <c r="G231" s="18" t="s">
        <v>3</v>
      </c>
      <c r="H231" s="19"/>
      <c r="I231" s="18" t="s">
        <v>4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5" customHeight="1">
      <c r="A232" s="20" t="s">
        <v>5</v>
      </c>
      <c r="B232" s="16"/>
      <c r="C232" s="86"/>
      <c r="D232" s="17" t="s">
        <v>17</v>
      </c>
      <c r="E232" s="87">
        <v>7576000</v>
      </c>
      <c r="F232" s="17"/>
      <c r="G232" s="87">
        <v>2032901</v>
      </c>
      <c r="H232" s="17"/>
      <c r="I232" s="1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5" customHeight="1">
      <c r="A233" s="20" t="s">
        <v>74</v>
      </c>
      <c r="B233" s="16"/>
      <c r="C233" s="86"/>
      <c r="D233" s="17" t="s">
        <v>69</v>
      </c>
      <c r="E233" s="87">
        <v>1955173</v>
      </c>
      <c r="F233" s="17"/>
      <c r="G233" s="17"/>
      <c r="H233" s="17"/>
      <c r="I233" s="17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5" customHeight="1">
      <c r="A234" s="108" t="s">
        <v>45</v>
      </c>
      <c r="B234" s="16"/>
      <c r="C234" s="86"/>
      <c r="D234" s="88" t="s">
        <v>70</v>
      </c>
      <c r="E234" s="135">
        <f>SUM(E232:E233)</f>
        <v>9531173</v>
      </c>
      <c r="F234" s="89"/>
      <c r="G234" s="87">
        <v>2032901</v>
      </c>
      <c r="H234" s="89"/>
      <c r="I234" s="129">
        <v>7584168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5" customHeight="1">
      <c r="A235" s="6"/>
      <c r="B235" s="40" t="s">
        <v>8</v>
      </c>
      <c r="C235" s="257" t="s">
        <v>231</v>
      </c>
      <c r="D235" s="245"/>
      <c r="E235" s="245"/>
      <c r="F235" s="245"/>
      <c r="G235" s="245"/>
      <c r="H235" s="245"/>
      <c r="I235" s="24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5" customHeight="1">
      <c r="A236" s="6"/>
      <c r="B236" s="54" t="s">
        <v>9</v>
      </c>
      <c r="C236" s="258" t="s">
        <v>173</v>
      </c>
      <c r="D236" s="259"/>
      <c r="E236" s="259"/>
      <c r="F236" s="259"/>
      <c r="G236" s="259"/>
      <c r="H236" s="259"/>
      <c r="I236" s="259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5" customHeight="1">
      <c r="A237" s="6"/>
      <c r="B237" s="43" t="s">
        <v>10</v>
      </c>
      <c r="C237" s="262"/>
      <c r="D237" s="253"/>
      <c r="E237" s="253"/>
      <c r="F237" s="253"/>
      <c r="G237" s="253"/>
      <c r="H237" s="253"/>
      <c r="I237" s="25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5" customHeight="1">
      <c r="A238" s="6"/>
      <c r="B238" s="16"/>
      <c r="C238" s="121"/>
      <c r="D238" s="15"/>
      <c r="E238" s="15"/>
      <c r="F238" s="15"/>
      <c r="G238" s="15"/>
      <c r="H238" s="15"/>
      <c r="I238" s="1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5" customHeight="1">
      <c r="A239" s="83" t="s">
        <v>84</v>
      </c>
      <c r="B239" s="33"/>
      <c r="C239" s="84"/>
      <c r="D239" s="85"/>
      <c r="E239" s="85"/>
      <c r="F239" s="85"/>
      <c r="G239" s="85"/>
      <c r="H239" s="85"/>
      <c r="I239" s="8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5" customHeight="1">
      <c r="A240" s="20" t="s">
        <v>85</v>
      </c>
      <c r="B240" s="16"/>
      <c r="C240" s="86"/>
      <c r="D240" s="17"/>
      <c r="E240" s="18" t="s">
        <v>2</v>
      </c>
      <c r="F240" s="19"/>
      <c r="G240" s="18" t="s">
        <v>3</v>
      </c>
      <c r="H240" s="19"/>
      <c r="I240" s="18" t="s">
        <v>4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" customHeight="1">
      <c r="A241" s="20" t="s">
        <v>86</v>
      </c>
      <c r="B241" s="16"/>
      <c r="C241" s="86"/>
      <c r="D241" s="17" t="s">
        <v>17</v>
      </c>
      <c r="E241" s="109">
        <v>1000000</v>
      </c>
      <c r="F241" s="17"/>
      <c r="G241" s="87">
        <v>1000000</v>
      </c>
      <c r="H241" s="17"/>
      <c r="I241" s="1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5" customHeight="1">
      <c r="A242" s="20" t="s">
        <v>87</v>
      </c>
      <c r="B242" s="16"/>
      <c r="C242" s="86"/>
      <c r="D242" s="17" t="s">
        <v>69</v>
      </c>
      <c r="E242" s="109">
        <v>329568</v>
      </c>
      <c r="F242" s="17"/>
      <c r="G242" s="87">
        <v>0</v>
      </c>
      <c r="H242" s="17"/>
      <c r="I242" s="17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5" customHeight="1">
      <c r="A243" s="107" t="s">
        <v>148</v>
      </c>
      <c r="B243" s="106"/>
      <c r="C243" s="86"/>
      <c r="D243" s="88" t="s">
        <v>70</v>
      </c>
      <c r="E243" s="129">
        <v>1329568</v>
      </c>
      <c r="F243" s="89"/>
      <c r="G243" s="90">
        <f>G241</f>
        <v>1000000</v>
      </c>
      <c r="H243" s="89"/>
      <c r="I243" s="90">
        <v>1329568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" customHeight="1">
      <c r="A244" s="6"/>
      <c r="B244" s="40" t="s">
        <v>8</v>
      </c>
      <c r="C244" s="235" t="s">
        <v>210</v>
      </c>
      <c r="D244" s="236"/>
      <c r="E244" s="236"/>
      <c r="F244" s="236"/>
      <c r="G244" s="236"/>
      <c r="H244" s="236"/>
      <c r="I244" s="23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5" customHeight="1">
      <c r="A245" s="6"/>
      <c r="B245" s="54" t="s">
        <v>9</v>
      </c>
      <c r="C245" s="235"/>
      <c r="D245" s="236"/>
      <c r="E245" s="236"/>
      <c r="F245" s="236"/>
      <c r="G245" s="236"/>
      <c r="H245" s="236"/>
      <c r="I245" s="23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5" customHeight="1">
      <c r="A246" s="6"/>
      <c r="B246" s="43" t="s">
        <v>10</v>
      </c>
      <c r="C246" s="240"/>
      <c r="D246" s="245"/>
      <c r="E246" s="245"/>
      <c r="F246" s="245"/>
      <c r="G246" s="245"/>
      <c r="H246" s="245"/>
      <c r="I246" s="24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5" customHeight="1">
      <c r="A247" s="6"/>
      <c r="B247" s="16"/>
      <c r="C247" s="53"/>
      <c r="D247" s="53"/>
      <c r="E247" s="53"/>
      <c r="F247" s="53"/>
      <c r="G247" s="53"/>
      <c r="H247" s="53"/>
      <c r="I247" s="5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" customHeight="1">
      <c r="A248" s="83" t="s">
        <v>88</v>
      </c>
      <c r="B248" s="33"/>
      <c r="C248" s="84"/>
      <c r="D248" s="85"/>
      <c r="E248" s="85"/>
      <c r="F248" s="85"/>
      <c r="G248" s="85"/>
      <c r="H248" s="85"/>
      <c r="I248" s="85"/>
      <c r="J248" s="6"/>
      <c r="K248" s="122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5" customHeight="1">
      <c r="A249" s="107" t="s">
        <v>149</v>
      </c>
      <c r="B249" s="16"/>
      <c r="C249" s="86"/>
      <c r="D249" s="17"/>
      <c r="E249" s="18" t="s">
        <v>2</v>
      </c>
      <c r="F249" s="19"/>
      <c r="G249" s="18" t="s">
        <v>3</v>
      </c>
      <c r="H249" s="19"/>
      <c r="I249" s="18" t="s">
        <v>4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" customHeight="1">
      <c r="A250" s="20" t="s">
        <v>89</v>
      </c>
      <c r="B250" s="16"/>
      <c r="C250" s="86"/>
      <c r="D250" s="17" t="s">
        <v>17</v>
      </c>
      <c r="E250" s="87">
        <f>E252</f>
        <v>1469308</v>
      </c>
      <c r="F250" s="17"/>
      <c r="G250" s="87">
        <v>226861</v>
      </c>
      <c r="H250" s="17"/>
      <c r="I250" s="1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" customHeight="1">
      <c r="A251" s="20" t="s">
        <v>27</v>
      </c>
      <c r="B251" s="16"/>
      <c r="C251" s="86"/>
      <c r="D251" s="17"/>
      <c r="E251" s="91"/>
      <c r="F251" s="17"/>
      <c r="G251" s="17"/>
      <c r="H251" s="17"/>
      <c r="I251" s="1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5" customHeight="1">
      <c r="A252" s="20" t="s">
        <v>28</v>
      </c>
      <c r="B252" s="16"/>
      <c r="C252" s="86"/>
      <c r="D252" s="88" t="s">
        <v>70</v>
      </c>
      <c r="E252" s="90">
        <v>1469308</v>
      </c>
      <c r="F252" s="89"/>
      <c r="G252" s="90">
        <f>G250</f>
        <v>226861</v>
      </c>
      <c r="H252" s="89"/>
      <c r="I252" s="90">
        <v>226861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5" customHeight="1">
      <c r="A253" s="6"/>
      <c r="B253" s="40" t="s">
        <v>8</v>
      </c>
      <c r="C253" s="235"/>
      <c r="D253" s="236"/>
      <c r="E253" s="236"/>
      <c r="F253" s="236"/>
      <c r="G253" s="236"/>
      <c r="H253" s="236"/>
      <c r="I253" s="23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5" customHeight="1">
      <c r="A254" s="6"/>
      <c r="B254" s="54" t="s">
        <v>9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" customHeight="1">
      <c r="A255" s="6"/>
      <c r="B255" s="43" t="s">
        <v>10</v>
      </c>
      <c r="C255" s="240"/>
      <c r="D255" s="245"/>
      <c r="E255" s="245"/>
      <c r="F255" s="245"/>
      <c r="G255" s="245"/>
      <c r="H255" s="245"/>
      <c r="I255" s="24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" customHeight="1">
      <c r="A256" s="6"/>
      <c r="B256" s="16"/>
      <c r="C256" s="53"/>
      <c r="D256" s="53"/>
      <c r="E256" s="53"/>
      <c r="F256" s="53"/>
      <c r="G256" s="53"/>
      <c r="H256" s="53"/>
      <c r="I256" s="5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5" customHeight="1">
      <c r="A257" s="83" t="s">
        <v>90</v>
      </c>
      <c r="B257" s="33"/>
      <c r="C257" s="84"/>
      <c r="D257" s="85"/>
      <c r="E257" s="85"/>
      <c r="F257" s="85"/>
      <c r="G257" s="85"/>
      <c r="H257" s="85"/>
      <c r="I257" s="8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>
      <c r="A258" s="20" t="s">
        <v>91</v>
      </c>
      <c r="B258" s="16"/>
      <c r="C258" s="86"/>
      <c r="D258" s="17"/>
      <c r="E258" s="18" t="s">
        <v>2</v>
      </c>
      <c r="F258" s="19"/>
      <c r="G258" s="18" t="s">
        <v>3</v>
      </c>
      <c r="H258" s="19"/>
      <c r="I258" s="18" t="s">
        <v>4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5" customHeight="1">
      <c r="A259" s="20" t="s">
        <v>213</v>
      </c>
      <c r="B259" s="16"/>
      <c r="C259" s="86"/>
      <c r="D259" s="17" t="s">
        <v>17</v>
      </c>
      <c r="E259" s="87">
        <v>128960</v>
      </c>
      <c r="F259" s="17"/>
      <c r="G259" s="87">
        <v>0</v>
      </c>
      <c r="H259" s="17"/>
      <c r="I259" s="1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" customHeight="1">
      <c r="A260" s="20" t="s">
        <v>92</v>
      </c>
      <c r="B260" s="16"/>
      <c r="C260" s="86"/>
      <c r="D260" s="17"/>
      <c r="E260" s="91"/>
      <c r="F260" s="17"/>
      <c r="G260" s="17"/>
      <c r="H260" s="17"/>
      <c r="I260" s="1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5" customHeight="1">
      <c r="A261" s="217" t="s">
        <v>45</v>
      </c>
      <c r="B261" s="218"/>
      <c r="C261" s="86"/>
      <c r="D261" s="88" t="s">
        <v>70</v>
      </c>
      <c r="E261" s="90">
        <f>E259</f>
        <v>128960</v>
      </c>
      <c r="F261" s="89"/>
      <c r="G261" s="90">
        <f>G259</f>
        <v>0</v>
      </c>
      <c r="H261" s="89"/>
      <c r="I261" s="9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4.25" customHeight="1">
      <c r="A262" s="6"/>
      <c r="B262" s="40" t="s">
        <v>8</v>
      </c>
      <c r="C262" s="260" t="s">
        <v>229</v>
      </c>
      <c r="D262" s="261"/>
      <c r="E262" s="261"/>
      <c r="F262" s="261"/>
      <c r="G262" s="261"/>
      <c r="H262" s="261"/>
      <c r="I262" s="26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3.5" customHeight="1">
      <c r="A263" s="6"/>
      <c r="B263" s="42" t="s">
        <v>9</v>
      </c>
      <c r="C263" s="263"/>
      <c r="D263" s="261"/>
      <c r="E263" s="261"/>
      <c r="F263" s="261"/>
      <c r="G263" s="261"/>
      <c r="H263" s="261"/>
      <c r="I263" s="261"/>
      <c r="J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5" customHeight="1">
      <c r="A264" s="6"/>
      <c r="B264" s="43" t="s">
        <v>10</v>
      </c>
      <c r="C264" s="240"/>
      <c r="D264" s="245"/>
      <c r="E264" s="245"/>
      <c r="F264" s="245"/>
      <c r="G264" s="245"/>
      <c r="H264" s="245"/>
      <c r="I264" s="24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5" customHeight="1">
      <c r="A265" s="6"/>
      <c r="B265" s="16"/>
      <c r="C265" s="15"/>
      <c r="D265" s="15"/>
      <c r="E265" s="15"/>
      <c r="F265" s="15"/>
      <c r="G265" s="15"/>
      <c r="H265" s="15"/>
      <c r="I265" s="1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5" customHeight="1">
      <c r="A266" s="83" t="s">
        <v>93</v>
      </c>
      <c r="B266" s="33"/>
      <c r="C266" s="84"/>
      <c r="D266" s="85"/>
      <c r="E266" s="85"/>
      <c r="F266" s="85"/>
      <c r="G266" s="85"/>
      <c r="H266" s="85"/>
      <c r="I266" s="8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5" customHeight="1">
      <c r="A267" s="20" t="s">
        <v>67</v>
      </c>
      <c r="B267" s="16"/>
      <c r="C267" s="86"/>
      <c r="D267" s="17"/>
      <c r="E267" s="18" t="s">
        <v>2</v>
      </c>
      <c r="F267" s="19"/>
      <c r="G267" s="18" t="s">
        <v>3</v>
      </c>
      <c r="H267" s="19"/>
      <c r="I267" s="18" t="s">
        <v>4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5" customHeight="1">
      <c r="A268" s="20" t="s">
        <v>68</v>
      </c>
      <c r="B268" s="16"/>
      <c r="C268" s="86"/>
      <c r="D268" s="17" t="s">
        <v>159</v>
      </c>
      <c r="E268" s="128">
        <v>60744852</v>
      </c>
      <c r="F268" s="19"/>
      <c r="G268" s="59">
        <v>38094383</v>
      </c>
      <c r="H268" s="19"/>
      <c r="I268" s="1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5" customHeight="1">
      <c r="A269" s="20" t="s">
        <v>94</v>
      </c>
      <c r="B269" s="16"/>
      <c r="C269" s="86"/>
      <c r="D269" s="17" t="s">
        <v>96</v>
      </c>
      <c r="E269" s="59">
        <v>1500000</v>
      </c>
      <c r="F269" s="19"/>
      <c r="G269" s="59">
        <v>0</v>
      </c>
      <c r="H269" s="19"/>
      <c r="I269" s="1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5" customHeight="1">
      <c r="A270" s="20" t="s">
        <v>95</v>
      </c>
      <c r="B270" s="16"/>
      <c r="C270" s="86"/>
      <c r="D270" s="17" t="s">
        <v>97</v>
      </c>
      <c r="E270" s="59">
        <v>300000</v>
      </c>
      <c r="F270" s="19"/>
      <c r="G270" s="59">
        <v>0</v>
      </c>
      <c r="H270" s="19"/>
      <c r="I270" s="1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5" customHeight="1">
      <c r="A271" s="6"/>
      <c r="B271" s="16"/>
      <c r="C271" s="86"/>
      <c r="D271" s="17" t="s">
        <v>98</v>
      </c>
      <c r="E271" s="128">
        <v>115565</v>
      </c>
      <c r="F271" s="17"/>
      <c r="G271" s="128">
        <v>0</v>
      </c>
      <c r="H271" s="17"/>
      <c r="I271" s="1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5" customHeight="1">
      <c r="A272" s="6"/>
      <c r="B272" s="16"/>
      <c r="C272" s="86"/>
      <c r="D272" s="17" t="s">
        <v>73</v>
      </c>
      <c r="E272" s="128">
        <v>1734907</v>
      </c>
      <c r="F272" s="17"/>
      <c r="G272" s="128">
        <v>0</v>
      </c>
      <c r="H272" s="17"/>
      <c r="I272" s="1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5" customHeight="1">
      <c r="A273" s="6"/>
      <c r="B273" s="16"/>
      <c r="C273" s="86"/>
      <c r="D273" s="88" t="s">
        <v>70</v>
      </c>
      <c r="E273" s="140">
        <f>E268+E269+E270+E271+E272</f>
        <v>64395324</v>
      </c>
      <c r="F273" s="140">
        <f t="shared" ref="F273:G273" si="0">F268+F269+F270+F271+F272</f>
        <v>0</v>
      </c>
      <c r="G273" s="140">
        <f t="shared" si="0"/>
        <v>38094383</v>
      </c>
      <c r="H273" s="89"/>
      <c r="I273" s="135">
        <v>63902100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5" customHeight="1">
      <c r="A274" s="6"/>
      <c r="B274" s="40" t="s">
        <v>8</v>
      </c>
      <c r="C274" s="247"/>
      <c r="D274" s="248"/>
      <c r="E274" s="248"/>
      <c r="F274" s="248"/>
      <c r="G274" s="248"/>
      <c r="H274" s="248"/>
      <c r="I274" s="24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5" customHeight="1">
      <c r="A275" s="6"/>
      <c r="B275" s="54" t="s">
        <v>9</v>
      </c>
      <c r="C275" s="235"/>
      <c r="D275" s="236"/>
      <c r="E275" s="236"/>
      <c r="F275" s="236"/>
      <c r="G275" s="236"/>
      <c r="H275" s="236"/>
      <c r="I275" s="23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5" customHeight="1">
      <c r="A276" s="6"/>
      <c r="B276" s="43" t="s">
        <v>10</v>
      </c>
      <c r="C276" s="246"/>
      <c r="D276" s="245"/>
      <c r="E276" s="245"/>
      <c r="F276" s="245"/>
      <c r="G276" s="245"/>
      <c r="H276" s="245"/>
      <c r="I276" s="24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5" customHeight="1">
      <c r="A277" s="6"/>
      <c r="B277" s="16"/>
      <c r="C277" s="274"/>
      <c r="D277" s="274"/>
      <c r="E277" s="15"/>
      <c r="F277" s="15"/>
      <c r="G277" s="15"/>
      <c r="H277" s="15"/>
      <c r="I277" s="1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5" customHeight="1">
      <c r="A278" s="83" t="s">
        <v>99</v>
      </c>
      <c r="B278" s="33"/>
      <c r="C278" s="84"/>
      <c r="D278" s="85"/>
      <c r="E278" s="85"/>
      <c r="F278" s="85"/>
      <c r="G278" s="85"/>
      <c r="H278" s="85"/>
      <c r="I278" s="8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5" customHeight="1">
      <c r="A279" s="20" t="s">
        <v>100</v>
      </c>
      <c r="B279" s="16"/>
      <c r="C279" s="86"/>
      <c r="D279" s="17"/>
      <c r="E279" s="18" t="s">
        <v>2</v>
      </c>
      <c r="F279" s="19"/>
      <c r="G279" s="18" t="s">
        <v>3</v>
      </c>
      <c r="H279" s="19"/>
      <c r="I279" s="18" t="s">
        <v>4</v>
      </c>
      <c r="J279" s="9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5" customHeight="1">
      <c r="A280" s="20" t="s">
        <v>101</v>
      </c>
      <c r="B280" s="16"/>
      <c r="C280" s="86"/>
      <c r="D280" s="17" t="s">
        <v>17</v>
      </c>
      <c r="E280" s="34">
        <f>E282*0.67</f>
        <v>1092532.82</v>
      </c>
      <c r="F280" s="17"/>
      <c r="G280" s="87">
        <v>53002</v>
      </c>
      <c r="H280" s="17"/>
      <c r="I280" s="17"/>
      <c r="J280" s="9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5" customHeight="1">
      <c r="A281" s="20" t="s">
        <v>102</v>
      </c>
      <c r="B281" s="16"/>
      <c r="C281" s="86"/>
      <c r="D281" s="6" t="s">
        <v>73</v>
      </c>
      <c r="E281" s="34">
        <f>E282*0.33</f>
        <v>538113.18000000005</v>
      </c>
      <c r="F281" s="17"/>
      <c r="G281" s="87">
        <f>G282-G280</f>
        <v>26243</v>
      </c>
      <c r="H281" s="17"/>
      <c r="I281" s="17"/>
      <c r="J281" s="9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5" customHeight="1">
      <c r="A282" s="20" t="s">
        <v>103</v>
      </c>
      <c r="B282" s="16"/>
      <c r="C282" s="86"/>
      <c r="D282" s="88" t="s">
        <v>70</v>
      </c>
      <c r="E282" s="134">
        <v>1630646</v>
      </c>
      <c r="F282" s="89"/>
      <c r="G282" s="90">
        <v>79245</v>
      </c>
      <c r="H282" s="89"/>
      <c r="I282" s="90">
        <v>82768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5" customHeight="1">
      <c r="A283" s="6"/>
      <c r="B283" s="40" t="s">
        <v>8</v>
      </c>
      <c r="C283" s="235" t="s">
        <v>104</v>
      </c>
      <c r="D283" s="236"/>
      <c r="E283" s="236"/>
      <c r="F283" s="236"/>
      <c r="G283" s="236"/>
      <c r="H283" s="236"/>
      <c r="I283" s="23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5" customHeight="1">
      <c r="A284" s="6"/>
      <c r="B284" s="54" t="s">
        <v>9</v>
      </c>
      <c r="C284" s="247" t="s">
        <v>201</v>
      </c>
      <c r="D284" s="248"/>
      <c r="E284" s="248"/>
      <c r="F284" s="248"/>
      <c r="G284" s="248"/>
      <c r="H284" s="248"/>
      <c r="I284" s="24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5" customHeight="1">
      <c r="A285" s="6"/>
      <c r="B285" s="43" t="s">
        <v>10</v>
      </c>
      <c r="C285" s="244"/>
      <c r="D285" s="245"/>
      <c r="E285" s="245"/>
      <c r="F285" s="245"/>
      <c r="G285" s="245"/>
      <c r="H285" s="245"/>
      <c r="I285" s="24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5" customHeight="1">
      <c r="A286" s="6"/>
      <c r="B286" s="16"/>
      <c r="C286" s="275"/>
      <c r="D286" s="276"/>
      <c r="E286" s="276"/>
      <c r="F286" s="276"/>
      <c r="G286" s="276"/>
      <c r="H286" s="276"/>
      <c r="I286" s="27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5" customHeight="1">
      <c r="A287" s="83" t="s">
        <v>105</v>
      </c>
      <c r="B287" s="33"/>
      <c r="C287" s="84"/>
      <c r="D287" s="85"/>
      <c r="E287" s="85"/>
      <c r="F287" s="85"/>
      <c r="G287" s="95"/>
      <c r="H287" s="85"/>
      <c r="I287" s="8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5" customHeight="1">
      <c r="A288" s="20" t="s">
        <v>26</v>
      </c>
      <c r="B288" s="16"/>
      <c r="C288" s="86"/>
      <c r="D288" s="17"/>
      <c r="E288" s="18" t="s">
        <v>2</v>
      </c>
      <c r="F288" s="19"/>
      <c r="G288" s="18" t="s">
        <v>3</v>
      </c>
      <c r="H288" s="19"/>
      <c r="I288" s="18" t="s">
        <v>4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5" customHeight="1">
      <c r="A289" s="20" t="s">
        <v>5</v>
      </c>
      <c r="B289" s="16"/>
      <c r="C289" s="86"/>
      <c r="D289" s="17" t="s">
        <v>17</v>
      </c>
      <c r="E289" s="87"/>
      <c r="F289" s="17"/>
      <c r="G289" s="87"/>
      <c r="H289" s="17"/>
      <c r="I289" s="1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5" customHeight="1">
      <c r="A290" s="20" t="s">
        <v>106</v>
      </c>
      <c r="B290" s="16"/>
      <c r="C290" s="86"/>
      <c r="D290" s="32"/>
      <c r="E290" s="87"/>
      <c r="F290" s="17"/>
      <c r="G290" s="87"/>
      <c r="H290" s="17"/>
      <c r="I290" s="1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5" customHeight="1">
      <c r="A291" s="20" t="s">
        <v>28</v>
      </c>
      <c r="B291" s="16"/>
      <c r="C291" s="86"/>
      <c r="D291" s="17"/>
      <c r="E291" s="87"/>
      <c r="F291" s="17"/>
      <c r="G291" s="87"/>
      <c r="H291" s="17"/>
      <c r="I291" s="1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5" customHeight="1">
      <c r="A292" s="6"/>
      <c r="B292" s="16"/>
      <c r="C292" s="86"/>
      <c r="D292" s="88" t="s">
        <v>70</v>
      </c>
      <c r="E292" s="90">
        <v>0</v>
      </c>
      <c r="F292" s="89"/>
      <c r="G292" s="90">
        <f>G289</f>
        <v>0</v>
      </c>
      <c r="H292" s="89"/>
      <c r="I292" s="9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5" customHeight="1">
      <c r="A293" s="6"/>
      <c r="B293" s="40" t="s">
        <v>8</v>
      </c>
      <c r="C293" s="235" t="s">
        <v>200</v>
      </c>
      <c r="D293" s="236"/>
      <c r="E293" s="236"/>
      <c r="F293" s="236"/>
      <c r="G293" s="236"/>
      <c r="H293" s="236"/>
      <c r="I293" s="23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5" customHeight="1">
      <c r="A294" s="6"/>
      <c r="B294" s="54" t="s">
        <v>9</v>
      </c>
      <c r="C294" s="235"/>
      <c r="D294" s="236"/>
      <c r="E294" s="236"/>
      <c r="F294" s="236"/>
      <c r="G294" s="236"/>
      <c r="H294" s="236"/>
      <c r="I294" s="23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5" customHeight="1">
      <c r="A295" s="6"/>
      <c r="B295" s="43" t="s">
        <v>10</v>
      </c>
      <c r="C295" s="240"/>
      <c r="D295" s="241"/>
      <c r="E295" s="241"/>
      <c r="F295" s="241"/>
      <c r="G295" s="241"/>
      <c r="H295" s="241"/>
      <c r="I295" s="24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5" customHeight="1">
      <c r="A296" s="6"/>
      <c r="B296" s="16"/>
      <c r="C296" s="53"/>
      <c r="D296" s="53"/>
      <c r="E296" s="53"/>
      <c r="F296" s="53"/>
      <c r="G296" s="53"/>
      <c r="H296" s="53"/>
      <c r="I296" s="53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2.75" customHeight="1">
      <c r="A297" s="83" t="s">
        <v>238</v>
      </c>
      <c r="B297" s="33"/>
      <c r="C297" s="84"/>
      <c r="D297" s="85"/>
      <c r="E297" s="85"/>
      <c r="F297" s="85"/>
      <c r="G297" s="85"/>
      <c r="H297" s="85"/>
      <c r="I297" s="8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6.5" customHeight="1">
      <c r="A298" s="20" t="s">
        <v>11</v>
      </c>
      <c r="B298" s="16"/>
      <c r="C298" s="86"/>
      <c r="D298" s="17"/>
      <c r="E298" s="18" t="s">
        <v>2</v>
      </c>
      <c r="F298" s="19"/>
      <c r="G298" s="18" t="s">
        <v>3</v>
      </c>
      <c r="H298" s="19"/>
      <c r="I298" s="18" t="s">
        <v>4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5" customHeight="1">
      <c r="A299" s="20" t="s">
        <v>12</v>
      </c>
      <c r="B299" s="16"/>
      <c r="C299" s="157"/>
      <c r="D299" s="157" t="s">
        <v>13</v>
      </c>
      <c r="E299" s="87">
        <v>62810</v>
      </c>
      <c r="F299" s="17"/>
      <c r="G299" s="34">
        <v>62810</v>
      </c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5" customHeight="1">
      <c r="A300" s="20" t="s">
        <v>14</v>
      </c>
      <c r="B300" s="16"/>
      <c r="C300" s="86"/>
      <c r="D300" s="157" t="s">
        <v>17</v>
      </c>
      <c r="E300" s="139">
        <v>10468</v>
      </c>
      <c r="F300" s="17"/>
      <c r="G300" s="60">
        <v>10468</v>
      </c>
      <c r="H300" s="19"/>
      <c r="I300" s="2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5" customHeight="1">
      <c r="A301" s="20" t="s">
        <v>16</v>
      </c>
      <c r="B301" s="16"/>
      <c r="C301" s="86"/>
      <c r="D301" s="17" t="s">
        <v>15</v>
      </c>
      <c r="E301" s="139">
        <v>10468</v>
      </c>
      <c r="F301" s="17"/>
      <c r="G301" s="60">
        <f>9643+47</f>
        <v>9690</v>
      </c>
      <c r="H301" s="19"/>
      <c r="I301" s="2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s="123" customFormat="1" ht="15" customHeight="1">
      <c r="A302" s="6"/>
      <c r="B302" s="16"/>
      <c r="C302" s="86"/>
      <c r="D302" s="88" t="s">
        <v>70</v>
      </c>
      <c r="E302" s="134">
        <f>SUM(E299:E301)</f>
        <v>83746</v>
      </c>
      <c r="F302" s="89"/>
      <c r="G302" s="46">
        <f>SUM(G299:G301)</f>
        <v>82968</v>
      </c>
      <c r="H302" s="38"/>
      <c r="I302" s="46">
        <v>83747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s="123" customFormat="1" ht="15" customHeight="1">
      <c r="A303" s="6"/>
      <c r="B303" s="40" t="s">
        <v>8</v>
      </c>
      <c r="C303" s="235" t="s">
        <v>175</v>
      </c>
      <c r="D303" s="236"/>
      <c r="E303" s="236"/>
      <c r="F303" s="236"/>
      <c r="G303" s="236"/>
      <c r="H303" s="236"/>
      <c r="I303" s="236"/>
      <c r="J303" s="6"/>
      <c r="K303" s="6"/>
      <c r="L303" s="13"/>
      <c r="M303" s="2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s="123" customFormat="1" ht="14.25" customHeight="1">
      <c r="A304" s="6"/>
      <c r="B304" s="42" t="s">
        <v>9</v>
      </c>
      <c r="C304" s="239" t="s">
        <v>176</v>
      </c>
      <c r="D304" s="236"/>
      <c r="E304" s="236"/>
      <c r="F304" s="236"/>
      <c r="G304" s="236"/>
      <c r="H304" s="236"/>
      <c r="I304" s="236"/>
      <c r="J304" s="6"/>
      <c r="K304" s="6"/>
      <c r="L304" s="13"/>
      <c r="M304" s="2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s="123" customFormat="1" ht="15" customHeight="1">
      <c r="A305" s="6"/>
      <c r="B305" s="43" t="s">
        <v>10</v>
      </c>
      <c r="C305" s="96"/>
      <c r="D305" s="47"/>
      <c r="E305" s="47"/>
      <c r="F305" s="47"/>
      <c r="G305" s="47"/>
      <c r="H305" s="47"/>
      <c r="I305" s="47"/>
      <c r="J305" s="6"/>
      <c r="K305" s="6"/>
      <c r="L305" s="13"/>
      <c r="M305" s="2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s="123" customFormat="1" ht="15" customHeight="1">
      <c r="A306" s="6"/>
      <c r="B306" s="16"/>
      <c r="C306" s="74"/>
      <c r="D306" s="55"/>
      <c r="E306" s="55"/>
      <c r="F306" s="55"/>
      <c r="G306" s="55"/>
      <c r="H306" s="55"/>
      <c r="I306" s="55"/>
      <c r="J306" s="6"/>
      <c r="K306" s="6"/>
      <c r="L306" s="13"/>
      <c r="M306" s="2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s="123" customFormat="1" ht="14.25" customHeight="1">
      <c r="A307" s="83" t="s">
        <v>107</v>
      </c>
      <c r="B307" s="33"/>
      <c r="C307" s="84"/>
      <c r="D307" s="85"/>
      <c r="E307" s="85"/>
      <c r="F307" s="85"/>
      <c r="G307" s="85"/>
      <c r="H307" s="85"/>
      <c r="I307" s="85"/>
      <c r="J307" s="6"/>
      <c r="K307" s="6"/>
      <c r="L307" s="13"/>
      <c r="M307" s="2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s="123" customFormat="1" ht="15" customHeight="1">
      <c r="A308" s="20" t="s">
        <v>108</v>
      </c>
      <c r="B308" s="16"/>
      <c r="C308" s="86"/>
      <c r="D308" s="17"/>
      <c r="E308" s="18" t="s">
        <v>2</v>
      </c>
      <c r="F308" s="19"/>
      <c r="G308" s="18" t="s">
        <v>3</v>
      </c>
      <c r="H308" s="19"/>
      <c r="I308" s="18" t="s">
        <v>4</v>
      </c>
      <c r="J308" s="6"/>
      <c r="K308" s="6"/>
      <c r="L308" s="13"/>
      <c r="M308" s="2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s="123" customFormat="1" ht="15" customHeight="1">
      <c r="A309" s="20" t="s">
        <v>109</v>
      </c>
      <c r="B309" s="16"/>
      <c r="C309" s="86"/>
      <c r="D309" s="17" t="s">
        <v>17</v>
      </c>
      <c r="E309" s="87">
        <v>200000</v>
      </c>
      <c r="F309" s="17"/>
      <c r="G309" s="87">
        <v>147426</v>
      </c>
      <c r="H309" s="17"/>
      <c r="I309" s="17"/>
      <c r="J309" s="6"/>
      <c r="K309" s="6"/>
      <c r="L309" s="13"/>
      <c r="M309" s="2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s="123" customFormat="1" ht="15" customHeight="1">
      <c r="A310" s="20" t="s">
        <v>110</v>
      </c>
      <c r="B310" s="16"/>
      <c r="C310" s="86"/>
      <c r="D310" s="17"/>
      <c r="E310" s="91"/>
      <c r="F310" s="17"/>
      <c r="G310" s="17"/>
      <c r="H310" s="17"/>
      <c r="I310" s="17"/>
      <c r="J310" s="6"/>
      <c r="K310" s="6"/>
      <c r="L310" s="13"/>
      <c r="M310" s="2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s="123" customFormat="1" ht="15" customHeight="1">
      <c r="A311" s="20" t="s">
        <v>111</v>
      </c>
      <c r="B311" s="16"/>
      <c r="C311" s="86"/>
      <c r="D311" s="88" t="s">
        <v>70</v>
      </c>
      <c r="E311" s="90">
        <f>E309</f>
        <v>200000</v>
      </c>
      <c r="F311" s="89"/>
      <c r="G311" s="90">
        <f>G309</f>
        <v>147426</v>
      </c>
      <c r="H311" s="89"/>
      <c r="I311" s="90">
        <v>147426</v>
      </c>
      <c r="J311" s="6"/>
      <c r="K311" s="6"/>
      <c r="L311" s="13"/>
      <c r="M311" s="2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s="123" customFormat="1" ht="15" customHeight="1">
      <c r="A312" s="6"/>
      <c r="B312" s="40" t="s">
        <v>8</v>
      </c>
      <c r="C312" s="235"/>
      <c r="D312" s="236"/>
      <c r="E312" s="236"/>
      <c r="F312" s="236"/>
      <c r="G312" s="236"/>
      <c r="H312" s="236"/>
      <c r="I312" s="236"/>
      <c r="J312" s="6"/>
      <c r="K312" s="6"/>
      <c r="L312" s="13"/>
      <c r="M312" s="2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5" customHeight="1">
      <c r="A313" s="6"/>
      <c r="B313" s="54" t="s">
        <v>9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5" customHeight="1">
      <c r="A314" s="6"/>
      <c r="B314" s="43" t="s">
        <v>10</v>
      </c>
      <c r="C314" s="244"/>
      <c r="D314" s="245"/>
      <c r="E314" s="245"/>
      <c r="F314" s="245"/>
      <c r="G314" s="245"/>
      <c r="H314" s="245"/>
      <c r="I314" s="24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5" customHeight="1">
      <c r="A315" s="6"/>
      <c r="B315" s="16"/>
      <c r="C315" s="15"/>
      <c r="D315" s="15"/>
      <c r="E315" s="15"/>
      <c r="F315" s="15"/>
      <c r="G315" s="15"/>
      <c r="H315" s="15"/>
      <c r="I315" s="1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5" customHeight="1">
      <c r="A316" s="143" t="s">
        <v>160</v>
      </c>
      <c r="B316" s="12" t="s">
        <v>112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7.25" customHeight="1">
      <c r="A318" s="23" t="s">
        <v>113</v>
      </c>
      <c r="B318" s="22"/>
      <c r="C318" s="23"/>
      <c r="D318" s="22"/>
      <c r="E318" s="22"/>
      <c r="F318" s="22"/>
      <c r="G318" s="242" t="s">
        <v>114</v>
      </c>
      <c r="H318" s="243"/>
      <c r="I318" s="243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5" customHeight="1">
      <c r="A319" s="79"/>
      <c r="B319" s="81" t="s">
        <v>8</v>
      </c>
      <c r="C319" s="264" t="s">
        <v>191</v>
      </c>
      <c r="D319" s="265"/>
      <c r="E319" s="265"/>
      <c r="F319" s="265"/>
      <c r="G319" s="265"/>
      <c r="H319" s="265"/>
      <c r="I319" s="26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5" customHeight="1">
      <c r="A320" s="79"/>
      <c r="B320" s="39"/>
      <c r="C320" s="240"/>
      <c r="D320" s="240"/>
      <c r="E320" s="15"/>
      <c r="F320" s="15"/>
      <c r="G320" s="15"/>
      <c r="H320" s="15"/>
      <c r="I320" s="1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8" customHeight="1">
      <c r="A321" s="23" t="s">
        <v>115</v>
      </c>
      <c r="B321" s="22"/>
      <c r="C321" s="23"/>
      <c r="D321" s="22"/>
      <c r="E321" s="22"/>
      <c r="F321" s="22"/>
      <c r="G321" s="242" t="s">
        <v>116</v>
      </c>
      <c r="H321" s="243"/>
      <c r="I321" s="243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5" customHeight="1">
      <c r="A322" s="92"/>
      <c r="B322" s="93"/>
      <c r="C322" s="275"/>
      <c r="D322" s="276"/>
      <c r="E322" s="276"/>
      <c r="F322" s="276"/>
      <c r="G322" s="276"/>
      <c r="H322" s="276"/>
      <c r="I322" s="27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5" customHeight="1">
      <c r="A323" s="80" t="s">
        <v>117</v>
      </c>
      <c r="B323" s="33"/>
      <c r="C323" s="84"/>
      <c r="D323" s="85"/>
      <c r="E323" s="85"/>
      <c r="F323" s="85"/>
      <c r="G323" s="85"/>
      <c r="H323" s="85"/>
      <c r="I323" s="8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5" customHeight="1">
      <c r="A324" s="20" t="s">
        <v>34</v>
      </c>
      <c r="B324" s="16"/>
      <c r="C324" s="16"/>
      <c r="D324" s="24"/>
      <c r="E324" s="18" t="s">
        <v>2</v>
      </c>
      <c r="F324" s="19"/>
      <c r="G324" s="18" t="s">
        <v>3</v>
      </c>
      <c r="H324" s="19"/>
      <c r="I324" s="18" t="s">
        <v>4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5" customHeight="1">
      <c r="A325" s="141" t="s">
        <v>12</v>
      </c>
      <c r="B325" s="178"/>
      <c r="C325" s="24"/>
      <c r="D325" s="20" t="s">
        <v>35</v>
      </c>
      <c r="E325" s="60">
        <f>E328*0.9</f>
        <v>91177.2</v>
      </c>
      <c r="F325" s="19"/>
      <c r="G325" s="87">
        <v>30592</v>
      </c>
      <c r="H325" s="19"/>
      <c r="I325" s="6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5" customHeight="1">
      <c r="A326" s="141" t="s">
        <v>36</v>
      </c>
      <c r="B326" s="178"/>
      <c r="C326" s="24"/>
      <c r="D326" s="6" t="s">
        <v>37</v>
      </c>
      <c r="E326" s="60">
        <f>E328*0.05</f>
        <v>5065.4000000000005</v>
      </c>
      <c r="F326" s="19"/>
      <c r="G326" s="60">
        <v>1329</v>
      </c>
      <c r="H326" s="19"/>
      <c r="I326" s="2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5" customHeight="1">
      <c r="A327" s="141" t="s">
        <v>45</v>
      </c>
      <c r="B327" s="178"/>
      <c r="C327" s="24"/>
      <c r="D327" s="6" t="s">
        <v>38</v>
      </c>
      <c r="E327" s="60">
        <f>E328*0.05</f>
        <v>5065.4000000000005</v>
      </c>
      <c r="F327" s="19"/>
      <c r="G327" s="60">
        <v>0</v>
      </c>
      <c r="H327" s="19"/>
      <c r="I327" s="2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5" customHeight="1">
      <c r="A328" s="20"/>
      <c r="B328" s="24"/>
      <c r="C328" s="24"/>
      <c r="D328" s="37" t="s">
        <v>7</v>
      </c>
      <c r="E328" s="46">
        <v>101308</v>
      </c>
      <c r="F328" s="38"/>
      <c r="G328" s="46">
        <f>SUM(G325:G327)</f>
        <v>31921</v>
      </c>
      <c r="H328" s="38"/>
      <c r="I328" s="179">
        <v>38427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5" customHeight="1">
      <c r="A329" s="39"/>
      <c r="B329" s="188" t="s">
        <v>8</v>
      </c>
      <c r="C329" s="293" t="s">
        <v>174</v>
      </c>
      <c r="D329" s="250"/>
      <c r="E329" s="250"/>
      <c r="F329" s="250"/>
      <c r="G329" s="250"/>
      <c r="H329" s="250"/>
      <c r="I329" s="29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5" customHeight="1">
      <c r="A330" s="6"/>
      <c r="B330" s="227" t="s">
        <v>9</v>
      </c>
      <c r="C330" s="254" t="s">
        <v>227</v>
      </c>
      <c r="D330" s="255"/>
      <c r="E330" s="255"/>
      <c r="F330" s="255"/>
      <c r="G330" s="255"/>
      <c r="H330" s="255"/>
      <c r="I330" s="25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s="186" customFormat="1" ht="15" customHeight="1">
      <c r="A331" s="6"/>
      <c r="B331" s="170"/>
      <c r="C331" s="225" t="s">
        <v>261</v>
      </c>
      <c r="D331" s="216"/>
      <c r="E331" s="216"/>
      <c r="F331" s="189"/>
      <c r="G331" s="189"/>
      <c r="H331" s="189"/>
      <c r="I331" s="189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5" customHeight="1">
      <c r="A332" s="6"/>
      <c r="B332" s="119" t="s">
        <v>10</v>
      </c>
      <c r="C332" s="118"/>
      <c r="D332" s="148"/>
      <c r="E332" s="148"/>
      <c r="F332" s="148"/>
      <c r="G332" s="148"/>
      <c r="H332" s="148"/>
      <c r="I332" s="14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5" customHeight="1">
      <c r="A333" s="6"/>
      <c r="B333" s="16"/>
      <c r="C333" s="63"/>
      <c r="D333" s="63"/>
      <c r="E333" s="63"/>
      <c r="F333" s="63"/>
      <c r="G333" s="63"/>
      <c r="H333" s="63"/>
      <c r="I333" s="6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5" customHeight="1">
      <c r="A334" s="201" t="s">
        <v>39</v>
      </c>
      <c r="B334" s="22"/>
      <c r="C334" s="23"/>
      <c r="D334" s="22"/>
      <c r="E334" s="22"/>
      <c r="F334" s="22"/>
      <c r="G334" s="22"/>
      <c r="H334" s="22"/>
      <c r="I334" s="22"/>
      <c r="J334" s="6"/>
      <c r="K334" s="122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5" customHeight="1">
      <c r="A335" s="35" t="s">
        <v>40</v>
      </c>
      <c r="B335" s="16"/>
      <c r="C335" s="16"/>
      <c r="D335" s="24"/>
      <c r="E335" s="18" t="s">
        <v>2</v>
      </c>
      <c r="F335" s="19"/>
      <c r="G335" s="18" t="s">
        <v>3</v>
      </c>
      <c r="H335" s="19"/>
      <c r="I335" s="18" t="s">
        <v>4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5" customHeight="1">
      <c r="A336" s="35" t="s">
        <v>41</v>
      </c>
      <c r="B336" s="24"/>
      <c r="C336" s="24"/>
      <c r="D336" s="35" t="s">
        <v>42</v>
      </c>
      <c r="E336" s="59">
        <v>1320278</v>
      </c>
      <c r="F336" s="19"/>
      <c r="G336" s="113">
        <v>1142619</v>
      </c>
      <c r="H336" s="19"/>
      <c r="I336" s="6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5" customHeight="1">
      <c r="A337" s="35" t="s">
        <v>43</v>
      </c>
      <c r="B337" s="24"/>
      <c r="C337" s="24"/>
      <c r="D337" s="6" t="s">
        <v>44</v>
      </c>
      <c r="E337" s="138">
        <v>73349</v>
      </c>
      <c r="F337" s="19"/>
      <c r="G337" s="68">
        <v>57199.11</v>
      </c>
      <c r="H337" s="19"/>
      <c r="I337" s="2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5" customHeight="1">
      <c r="A338" s="35" t="s">
        <v>45</v>
      </c>
      <c r="B338" s="24"/>
      <c r="C338" s="24"/>
      <c r="D338" s="6" t="s">
        <v>38</v>
      </c>
      <c r="E338" s="59">
        <v>73349</v>
      </c>
      <c r="F338" s="19"/>
      <c r="G338" s="60">
        <v>58701</v>
      </c>
      <c r="H338" s="19"/>
      <c r="I338" s="2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5" customHeight="1">
      <c r="A339" s="35"/>
      <c r="B339" s="24"/>
      <c r="C339" s="24"/>
      <c r="D339" s="6" t="s">
        <v>46</v>
      </c>
      <c r="E339" s="59">
        <v>2729</v>
      </c>
      <c r="F339" s="19"/>
      <c r="G339" s="60"/>
      <c r="H339" s="19"/>
      <c r="I339" s="2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5" customHeight="1">
      <c r="A340" s="6"/>
      <c r="B340" s="24"/>
      <c r="C340" s="24"/>
      <c r="D340" s="37" t="s">
        <v>7</v>
      </c>
      <c r="E340" s="61">
        <f>E336+E337+E338+E339</f>
        <v>1469705</v>
      </c>
      <c r="F340" s="38"/>
      <c r="G340" s="46">
        <f>SUM(G336:G338)</f>
        <v>1258519.1100000001</v>
      </c>
      <c r="H340" s="38"/>
      <c r="I340" s="112">
        <v>1286475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5" customHeight="1">
      <c r="A341" s="39"/>
      <c r="B341" s="40" t="s">
        <v>8</v>
      </c>
      <c r="C341" s="257" t="s">
        <v>242</v>
      </c>
      <c r="D341" s="245"/>
      <c r="E341" s="245"/>
      <c r="F341" s="245"/>
      <c r="G341" s="245"/>
      <c r="H341" s="245"/>
      <c r="I341" s="24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8" customHeight="1">
      <c r="A342" s="6"/>
      <c r="B342" s="52"/>
      <c r="C342" s="281" t="s">
        <v>257</v>
      </c>
      <c r="D342" s="282"/>
      <c r="E342" s="282"/>
      <c r="F342" s="282"/>
      <c r="G342" s="282"/>
      <c r="H342" s="282"/>
      <c r="I342" s="28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5" customHeight="1">
      <c r="A343" s="6"/>
      <c r="B343" s="54" t="s">
        <v>9</v>
      </c>
      <c r="C343" s="280" t="s">
        <v>258</v>
      </c>
      <c r="D343" s="245"/>
      <c r="E343" s="245"/>
      <c r="F343" s="245"/>
      <c r="G343" s="245"/>
      <c r="H343" s="245"/>
      <c r="I343" s="24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s="222" customFormat="1" ht="15" customHeight="1">
      <c r="A344" s="6"/>
      <c r="B344" s="151"/>
      <c r="C344" s="234" t="s">
        <v>263</v>
      </c>
      <c r="D344" s="277"/>
      <c r="E344" s="277"/>
      <c r="F344" s="277"/>
      <c r="G344" s="277"/>
      <c r="H344" s="277"/>
      <c r="I344" s="27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8" customHeight="1">
      <c r="A345" s="6"/>
      <c r="B345" s="16" t="s">
        <v>202</v>
      </c>
      <c r="C345" s="63"/>
      <c r="D345" s="63"/>
      <c r="E345" s="63"/>
      <c r="F345" s="63"/>
      <c r="G345" s="63"/>
      <c r="H345" s="63"/>
      <c r="I345" s="6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5" customHeight="1">
      <c r="A346" s="6"/>
      <c r="B346" s="16"/>
      <c r="C346" s="63"/>
      <c r="D346" s="63"/>
      <c r="E346" s="63"/>
      <c r="F346" s="63"/>
      <c r="G346" s="63"/>
      <c r="H346" s="63"/>
      <c r="I346" s="63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5" customHeight="1">
      <c r="A347" s="80" t="s">
        <v>118</v>
      </c>
      <c r="B347" s="33"/>
      <c r="C347" s="55"/>
      <c r="D347" s="85"/>
      <c r="E347" s="85"/>
      <c r="F347" s="85"/>
      <c r="G347" s="85"/>
      <c r="H347" s="85"/>
      <c r="I347" s="8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5" customHeight="1">
      <c r="A348" s="20" t="s">
        <v>119</v>
      </c>
      <c r="B348" s="16"/>
      <c r="C348" s="86"/>
      <c r="D348" s="17"/>
      <c r="E348" s="18" t="s">
        <v>2</v>
      </c>
      <c r="F348" s="19"/>
      <c r="G348" s="18" t="s">
        <v>3</v>
      </c>
      <c r="H348" s="19"/>
      <c r="I348" s="18" t="s">
        <v>4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5" customHeight="1">
      <c r="A349" s="20" t="s">
        <v>5</v>
      </c>
      <c r="B349" s="16"/>
      <c r="C349" s="86"/>
      <c r="D349" s="17" t="s">
        <v>120</v>
      </c>
      <c r="E349" s="87">
        <v>3128219</v>
      </c>
      <c r="F349" s="17"/>
      <c r="G349" s="87">
        <v>1453</v>
      </c>
      <c r="H349" s="17"/>
      <c r="I349" s="1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5" customHeight="1">
      <c r="A350" s="20" t="s">
        <v>121</v>
      </c>
      <c r="B350" s="16"/>
      <c r="C350" s="86"/>
      <c r="D350" s="17"/>
      <c r="E350" s="91"/>
      <c r="F350" s="17"/>
      <c r="G350" s="87"/>
      <c r="H350" s="17"/>
      <c r="I350" s="1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>
      <c r="A351" s="20" t="s">
        <v>16</v>
      </c>
      <c r="B351" s="16"/>
      <c r="C351" s="86"/>
      <c r="D351" s="88" t="s">
        <v>70</v>
      </c>
      <c r="E351" s="134">
        <f>E349</f>
        <v>3128219</v>
      </c>
      <c r="F351" s="89"/>
      <c r="G351" s="90">
        <v>1453</v>
      </c>
      <c r="H351" s="89"/>
      <c r="I351" s="90">
        <v>2062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s="186" customFormat="1" ht="15" customHeight="1">
      <c r="A352" s="6"/>
      <c r="B352" s="57" t="s">
        <v>8</v>
      </c>
      <c r="C352" s="110" t="s">
        <v>150</v>
      </c>
      <c r="D352" s="99"/>
      <c r="E352" s="99"/>
      <c r="F352" s="99"/>
      <c r="G352" s="99"/>
      <c r="H352" s="99"/>
      <c r="I352" s="99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5" customHeight="1">
      <c r="A353" s="6"/>
      <c r="B353" s="54" t="s">
        <v>9</v>
      </c>
      <c r="C353" s="98" t="s">
        <v>214</v>
      </c>
      <c r="D353" s="51"/>
      <c r="E353" s="51"/>
      <c r="F353" s="51"/>
      <c r="G353" s="51"/>
      <c r="H353" s="51"/>
      <c r="I353" s="5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5" customHeight="1">
      <c r="A354" s="6"/>
      <c r="B354" s="43" t="s">
        <v>10</v>
      </c>
      <c r="C354" s="110"/>
      <c r="D354" s="73"/>
      <c r="E354" s="73"/>
      <c r="F354" s="73"/>
      <c r="G354" s="73"/>
      <c r="H354" s="73"/>
      <c r="I354" s="73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5" customHeight="1">
      <c r="A355" s="6"/>
      <c r="B355" s="16"/>
      <c r="C355" s="44"/>
      <c r="D355" s="17"/>
      <c r="E355" s="17"/>
      <c r="F355" s="17"/>
      <c r="G355" s="17"/>
      <c r="H355" s="17"/>
      <c r="I355" s="17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5" customHeight="1">
      <c r="A356" s="80" t="s">
        <v>122</v>
      </c>
      <c r="B356" s="33"/>
      <c r="C356" s="84"/>
      <c r="D356" s="85"/>
      <c r="E356" s="85"/>
      <c r="F356" s="85"/>
      <c r="G356" s="85"/>
      <c r="H356" s="85"/>
      <c r="I356" s="8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5" customHeight="1">
      <c r="A357" s="20" t="s">
        <v>123</v>
      </c>
      <c r="B357" s="16"/>
      <c r="C357" s="86"/>
      <c r="D357" s="17"/>
      <c r="E357" s="18" t="s">
        <v>2</v>
      </c>
      <c r="F357" s="19"/>
      <c r="G357" s="18" t="s">
        <v>3</v>
      </c>
      <c r="H357" s="19"/>
      <c r="I357" s="18" t="s">
        <v>4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5" customHeight="1">
      <c r="A358" s="20" t="s">
        <v>109</v>
      </c>
      <c r="B358" s="16"/>
      <c r="C358" s="86"/>
      <c r="D358" s="17" t="s">
        <v>38</v>
      </c>
      <c r="E358" s="87">
        <v>32000</v>
      </c>
      <c r="F358" s="17"/>
      <c r="G358" s="87">
        <v>31935</v>
      </c>
      <c r="H358" s="17"/>
      <c r="I358" s="1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5" customHeight="1">
      <c r="A359" s="20" t="s">
        <v>124</v>
      </c>
      <c r="B359" s="16"/>
      <c r="C359" s="86"/>
      <c r="D359" s="17"/>
      <c r="E359" s="91"/>
      <c r="F359" s="17"/>
      <c r="G359" s="87"/>
      <c r="H359" s="17"/>
      <c r="I359" s="17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5" customHeight="1">
      <c r="A360" s="20" t="s">
        <v>125</v>
      </c>
      <c r="B360" s="16"/>
      <c r="C360" s="86"/>
      <c r="D360" s="88" t="s">
        <v>70</v>
      </c>
      <c r="E360" s="134">
        <f>E358</f>
        <v>32000</v>
      </c>
      <c r="F360" s="89"/>
      <c r="G360" s="90">
        <v>31935</v>
      </c>
      <c r="H360" s="89"/>
      <c r="I360" s="134">
        <v>31935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5" customHeight="1">
      <c r="A361" s="6"/>
      <c r="B361" s="57" t="s">
        <v>8</v>
      </c>
      <c r="C361" s="41"/>
      <c r="D361" s="99"/>
      <c r="E361" s="99"/>
      <c r="F361" s="99"/>
      <c r="G361" s="99"/>
      <c r="H361" s="99"/>
      <c r="I361" s="99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5" customHeight="1">
      <c r="A362" s="6"/>
      <c r="B362" s="54" t="s">
        <v>9</v>
      </c>
      <c r="C362" s="98"/>
      <c r="D362" s="51"/>
      <c r="E362" s="51"/>
      <c r="F362" s="51"/>
      <c r="G362" s="51"/>
      <c r="H362" s="51"/>
      <c r="I362" s="5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5" customHeight="1">
      <c r="A363" s="6"/>
      <c r="B363" s="43" t="s">
        <v>10</v>
      </c>
      <c r="C363" s="45"/>
      <c r="D363" s="73"/>
      <c r="E363" s="73"/>
      <c r="F363" s="73"/>
      <c r="G363" s="73"/>
      <c r="H363" s="73"/>
      <c r="I363" s="7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5" customHeight="1">
      <c r="A364" s="6"/>
      <c r="B364" s="16"/>
      <c r="C364" s="44"/>
      <c r="D364" s="17"/>
      <c r="E364" s="17"/>
      <c r="F364" s="17"/>
      <c r="G364" s="17"/>
      <c r="H364" s="17"/>
      <c r="I364" s="1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5" customHeight="1">
      <c r="A365" s="192" t="s">
        <v>126</v>
      </c>
      <c r="B365" s="193"/>
      <c r="C365" s="192"/>
      <c r="D365" s="193"/>
      <c r="E365" s="193"/>
      <c r="F365" s="193"/>
      <c r="G365" s="194"/>
      <c r="H365" s="194"/>
      <c r="I365" s="19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5" customHeight="1">
      <c r="A366" s="190"/>
      <c r="B366" s="117"/>
      <c r="C366" s="190"/>
      <c r="D366" s="117"/>
      <c r="E366" s="117"/>
      <c r="F366" s="117"/>
      <c r="G366" s="191"/>
      <c r="H366" s="191"/>
      <c r="I366" s="19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5" customHeight="1">
      <c r="A367" s="92"/>
      <c r="B367" s="40" t="s">
        <v>8</v>
      </c>
      <c r="C367" s="244" t="s">
        <v>127</v>
      </c>
      <c r="D367" s="245"/>
      <c r="E367" s="245"/>
      <c r="F367" s="245"/>
      <c r="G367" s="245"/>
      <c r="H367" s="245"/>
      <c r="I367" s="24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5" customHeight="1">
      <c r="A368" s="92"/>
      <c r="B368" s="39"/>
      <c r="C368" s="24" t="s">
        <v>128</v>
      </c>
      <c r="D368" s="24"/>
      <c r="E368" s="24"/>
      <c r="F368" s="24"/>
      <c r="G368" s="24"/>
      <c r="H368" s="24"/>
      <c r="I368" s="2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5" customHeight="1">
      <c r="A369" s="92"/>
      <c r="B369" s="39"/>
      <c r="C369" s="111" t="s">
        <v>151</v>
      </c>
      <c r="D369" s="24"/>
      <c r="E369" s="24"/>
      <c r="F369" s="24"/>
      <c r="G369" s="24"/>
      <c r="H369" s="24"/>
      <c r="I369" s="2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5" customHeight="1">
      <c r="A370" s="92"/>
      <c r="B370" s="39"/>
      <c r="C370" s="111" t="s">
        <v>152</v>
      </c>
      <c r="D370" s="24"/>
      <c r="E370" s="24"/>
      <c r="F370" s="24"/>
      <c r="G370" s="24"/>
      <c r="H370" s="24"/>
      <c r="I370" s="2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5" customHeight="1">
      <c r="A371" s="92"/>
      <c r="B371" s="39"/>
      <c r="C371" s="24" t="s">
        <v>129</v>
      </c>
      <c r="D371" s="24"/>
      <c r="E371" s="24"/>
      <c r="F371" s="24"/>
      <c r="G371" s="24"/>
      <c r="H371" s="24"/>
      <c r="I371" s="2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5" customHeight="1">
      <c r="A372" s="92"/>
      <c r="B372" s="39"/>
      <c r="C372" s="295" t="s">
        <v>130</v>
      </c>
      <c r="D372" s="265"/>
      <c r="E372" s="24"/>
      <c r="F372" s="24"/>
      <c r="G372" s="24"/>
      <c r="H372" s="24"/>
      <c r="I372" s="2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8.75">
      <c r="A373" s="92"/>
      <c r="B373" s="54" t="s">
        <v>9</v>
      </c>
      <c r="C373" s="292" t="s">
        <v>199</v>
      </c>
      <c r="D373" s="253"/>
      <c r="E373" s="253"/>
      <c r="F373" s="253"/>
      <c r="G373" s="253"/>
      <c r="H373" s="253"/>
      <c r="I373" s="25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20.25" customHeight="1">
      <c r="A374" s="92"/>
      <c r="B374" s="43" t="s">
        <v>10</v>
      </c>
      <c r="C374" s="290"/>
      <c r="D374" s="245"/>
      <c r="E374" s="245"/>
      <c r="F374" s="245"/>
      <c r="G374" s="245"/>
      <c r="H374" s="245"/>
      <c r="I374" s="24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5" customHeight="1">
      <c r="A375" s="92"/>
      <c r="B375" s="16"/>
      <c r="C375" s="101"/>
      <c r="D375" s="101"/>
      <c r="E375" s="101"/>
      <c r="F375" s="101"/>
      <c r="G375" s="101"/>
      <c r="H375" s="101"/>
      <c r="I375" s="10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21" customHeight="1">
      <c r="A376" s="143" t="s">
        <v>160</v>
      </c>
      <c r="B376" s="12" t="s">
        <v>131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5" customHeight="1">
      <c r="A377" s="92"/>
      <c r="B377" s="16"/>
      <c r="C377" s="101"/>
      <c r="D377" s="101"/>
      <c r="E377" s="101"/>
      <c r="F377" s="101"/>
      <c r="G377" s="101"/>
      <c r="H377" s="101"/>
      <c r="I377" s="10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5" customHeight="1">
      <c r="A378" s="201" t="s">
        <v>132</v>
      </c>
      <c r="B378" s="22"/>
      <c r="C378" s="23"/>
      <c r="D378" s="22"/>
      <c r="E378" s="22"/>
      <c r="F378" s="22"/>
      <c r="G378" s="22"/>
      <c r="H378" s="22"/>
      <c r="I378" s="100" t="s">
        <v>133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5" customHeight="1">
      <c r="A379" s="20" t="s">
        <v>134</v>
      </c>
      <c r="B379" s="16"/>
      <c r="C379" s="16"/>
      <c r="D379" s="24"/>
      <c r="E379" s="18" t="s">
        <v>2</v>
      </c>
      <c r="F379" s="19"/>
      <c r="G379" s="18" t="s">
        <v>3</v>
      </c>
      <c r="H379" s="19"/>
      <c r="I379" s="18" t="s">
        <v>4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5" customHeight="1">
      <c r="A380" s="20" t="s">
        <v>135</v>
      </c>
      <c r="B380" s="24"/>
      <c r="C380" s="24"/>
      <c r="D380" s="6" t="s">
        <v>136</v>
      </c>
      <c r="E380" s="60">
        <v>507246</v>
      </c>
      <c r="F380" s="19"/>
      <c r="G380" s="60"/>
      <c r="H380" s="19"/>
      <c r="I380" s="2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5" customHeight="1">
      <c r="A381" s="20" t="s">
        <v>22</v>
      </c>
      <c r="B381" s="24"/>
      <c r="C381" s="24"/>
      <c r="D381" s="6" t="s">
        <v>137</v>
      </c>
      <c r="E381" s="60">
        <v>17320</v>
      </c>
      <c r="F381" s="19"/>
      <c r="G381" s="60"/>
      <c r="H381" s="19"/>
      <c r="I381" s="2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5" customHeight="1">
      <c r="A382" s="107" t="s">
        <v>153</v>
      </c>
      <c r="B382" s="24"/>
      <c r="C382" s="24"/>
      <c r="D382" s="6" t="s">
        <v>138</v>
      </c>
      <c r="E382" s="60">
        <f>126811-E381</f>
        <v>109491</v>
      </c>
      <c r="F382" s="19"/>
      <c r="G382" s="60"/>
      <c r="H382" s="19"/>
      <c r="I382" s="2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5" customHeight="1">
      <c r="A383" s="20"/>
      <c r="B383" s="24"/>
      <c r="C383" s="24"/>
      <c r="D383" s="37" t="s">
        <v>7</v>
      </c>
      <c r="E383" s="46">
        <f>E380+E381</f>
        <v>524566</v>
      </c>
      <c r="F383" s="38"/>
      <c r="G383" s="46"/>
      <c r="H383" s="38"/>
      <c r="I383" s="112">
        <v>118111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5" customHeight="1">
      <c r="A384" s="39"/>
      <c r="B384" s="40" t="s">
        <v>8</v>
      </c>
      <c r="C384" s="291" t="s">
        <v>244</v>
      </c>
      <c r="D384" s="291"/>
      <c r="E384" s="291"/>
      <c r="F384" s="291"/>
      <c r="G384" s="291"/>
      <c r="H384" s="291"/>
      <c r="I384" s="29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5" customHeight="1">
      <c r="A385" s="39"/>
      <c r="B385" s="54" t="s">
        <v>9</v>
      </c>
      <c r="C385" s="235"/>
      <c r="D385" s="235"/>
      <c r="E385" s="235"/>
      <c r="F385" s="235"/>
      <c r="G385" s="235"/>
      <c r="H385" s="235"/>
      <c r="I385" s="23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5" customHeight="1">
      <c r="A386" s="6"/>
      <c r="B386" s="43" t="s">
        <v>10</v>
      </c>
      <c r="C386" s="288"/>
      <c r="D386" s="289"/>
      <c r="E386" s="289"/>
      <c r="F386" s="73"/>
      <c r="G386" s="73"/>
      <c r="H386" s="73"/>
      <c r="I386" s="73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5" customHeight="1">
      <c r="A387" s="6"/>
      <c r="B387" s="16"/>
      <c r="C387" s="195"/>
      <c r="D387" s="17"/>
      <c r="E387" s="17"/>
      <c r="F387" s="17"/>
      <c r="G387" s="17"/>
      <c r="H387" s="17"/>
      <c r="I387" s="1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5" customHeight="1">
      <c r="A388" s="201" t="s">
        <v>139</v>
      </c>
      <c r="B388" s="22"/>
      <c r="C388" s="23"/>
      <c r="D388" s="22"/>
      <c r="E388" s="22"/>
      <c r="F388" s="22"/>
      <c r="G388" s="22"/>
      <c r="H388" s="22"/>
      <c r="I388" s="100" t="s">
        <v>133</v>
      </c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5" customHeight="1">
      <c r="A389" s="20" t="s">
        <v>67</v>
      </c>
      <c r="B389" s="16"/>
      <c r="C389" s="16"/>
      <c r="D389" s="24"/>
      <c r="E389" s="18" t="s">
        <v>2</v>
      </c>
      <c r="F389" s="19"/>
      <c r="G389" s="18" t="s">
        <v>3</v>
      </c>
      <c r="H389" s="19"/>
      <c r="I389" s="18" t="s">
        <v>4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5" customHeight="1">
      <c r="A390" s="20" t="s">
        <v>68</v>
      </c>
      <c r="B390" s="24"/>
      <c r="C390" s="24"/>
      <c r="D390" s="6" t="s">
        <v>140</v>
      </c>
      <c r="E390" s="60">
        <v>1500000</v>
      </c>
      <c r="F390" s="19"/>
      <c r="G390" s="60"/>
      <c r="H390" s="19"/>
      <c r="I390" s="2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5" customHeight="1">
      <c r="A391" s="20" t="s">
        <v>94</v>
      </c>
      <c r="B391" s="24"/>
      <c r="C391" s="24"/>
      <c r="D391" s="17" t="s">
        <v>17</v>
      </c>
      <c r="E391" s="60">
        <v>1751995</v>
      </c>
      <c r="F391" s="19"/>
      <c r="G391" s="60"/>
      <c r="H391" s="19"/>
      <c r="I391" s="2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5" customHeight="1">
      <c r="A392" s="20" t="s">
        <v>95</v>
      </c>
      <c r="B392" s="24"/>
      <c r="C392" s="24"/>
      <c r="D392" s="37" t="s">
        <v>7</v>
      </c>
      <c r="E392" s="46">
        <f>E390+E391</f>
        <v>3251995</v>
      </c>
      <c r="F392" s="38"/>
      <c r="G392" s="46"/>
      <c r="H392" s="38"/>
      <c r="I392" s="6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5" customHeight="1">
      <c r="A393" s="39"/>
      <c r="B393" s="40" t="s">
        <v>8</v>
      </c>
      <c r="C393" s="235" t="s">
        <v>215</v>
      </c>
      <c r="D393" s="236"/>
      <c r="E393" s="236"/>
      <c r="F393" s="236"/>
      <c r="G393" s="236"/>
      <c r="H393" s="47"/>
      <c r="I393" s="4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4.25" customHeight="1">
      <c r="A394" s="6"/>
      <c r="B394" s="54" t="s">
        <v>9</v>
      </c>
      <c r="C394" s="102"/>
      <c r="D394" s="15"/>
      <c r="E394" s="15"/>
      <c r="F394" s="15"/>
      <c r="G394" s="15"/>
      <c r="H394" s="51"/>
      <c r="I394" s="5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5" customHeight="1">
      <c r="A395" s="6"/>
      <c r="B395" s="43" t="s">
        <v>10</v>
      </c>
      <c r="C395" s="72"/>
      <c r="D395" s="73"/>
      <c r="E395" s="73"/>
      <c r="F395" s="73"/>
      <c r="G395" s="73"/>
      <c r="H395" s="73"/>
      <c r="I395" s="73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5" customHeight="1">
      <c r="A396" s="6"/>
      <c r="B396" s="16"/>
      <c r="C396" s="50"/>
      <c r="D396" s="17"/>
      <c r="E396" s="17"/>
      <c r="F396" s="17"/>
      <c r="G396" s="17"/>
      <c r="H396" s="17"/>
      <c r="I396" s="1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5" customHeight="1">
      <c r="A397" s="201" t="s">
        <v>141</v>
      </c>
      <c r="B397" s="22"/>
      <c r="C397" s="23"/>
      <c r="D397" s="22"/>
      <c r="E397" s="22"/>
      <c r="F397" s="22"/>
      <c r="G397" s="22"/>
      <c r="H397" s="22"/>
      <c r="I397" s="100" t="s">
        <v>142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5" customHeight="1">
      <c r="A398" s="20" t="s">
        <v>143</v>
      </c>
      <c r="B398" s="16"/>
      <c r="C398" s="16"/>
      <c r="D398" s="24"/>
      <c r="E398" s="18" t="s">
        <v>2</v>
      </c>
      <c r="F398" s="19"/>
      <c r="G398" s="18" t="s">
        <v>3</v>
      </c>
      <c r="H398" s="19"/>
      <c r="I398" s="18" t="s">
        <v>4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5" customHeight="1">
      <c r="A399" s="20" t="s">
        <v>144</v>
      </c>
      <c r="B399" s="24"/>
      <c r="C399" s="24"/>
      <c r="D399" s="6" t="s">
        <v>145</v>
      </c>
      <c r="E399" s="60">
        <v>1500000</v>
      </c>
      <c r="F399" s="19"/>
      <c r="G399" s="60">
        <v>0</v>
      </c>
      <c r="H399" s="19"/>
      <c r="I399" s="2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5" customHeight="1">
      <c r="A400" s="20" t="s">
        <v>146</v>
      </c>
      <c r="B400" s="24"/>
      <c r="C400" s="24"/>
      <c r="D400" s="17" t="s">
        <v>63</v>
      </c>
      <c r="E400" s="60">
        <v>1337740.8999999999</v>
      </c>
      <c r="F400" s="19"/>
      <c r="G400" s="60">
        <v>0</v>
      </c>
      <c r="H400" s="19"/>
      <c r="I400" s="2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5" customHeight="1">
      <c r="A401" s="20" t="s">
        <v>147</v>
      </c>
      <c r="B401" s="24"/>
      <c r="C401" s="24"/>
      <c r="D401" s="37" t="s">
        <v>7</v>
      </c>
      <c r="E401" s="46">
        <f>E399+E400</f>
        <v>2837740.9</v>
      </c>
      <c r="F401" s="38"/>
      <c r="G401" s="46">
        <v>0</v>
      </c>
      <c r="H401" s="38"/>
      <c r="I401" s="112">
        <v>1602442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s="176" customFormat="1" ht="15" customHeight="1">
      <c r="A402" s="39"/>
      <c r="B402" s="57" t="s">
        <v>8</v>
      </c>
      <c r="C402" s="249" t="s">
        <v>259</v>
      </c>
      <c r="D402" s="250"/>
      <c r="E402" s="250"/>
      <c r="F402" s="250"/>
      <c r="G402" s="250"/>
      <c r="H402" s="250"/>
      <c r="I402" s="2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s="176" customFormat="1" ht="15" customHeight="1">
      <c r="A403" s="6"/>
      <c r="B403" s="54" t="s">
        <v>9</v>
      </c>
      <c r="C403" s="47"/>
      <c r="D403" s="51"/>
      <c r="E403" s="51"/>
      <c r="F403" s="51"/>
      <c r="G403" s="51"/>
      <c r="H403" s="51"/>
      <c r="I403" s="5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s="176" customFormat="1" ht="15" customHeight="1">
      <c r="A404" s="6"/>
      <c r="B404" s="43" t="s">
        <v>10</v>
      </c>
      <c r="C404" s="196"/>
      <c r="D404" s="73"/>
      <c r="E404" s="73"/>
      <c r="F404" s="73"/>
      <c r="G404" s="73"/>
      <c r="H404" s="73"/>
      <c r="I404" s="73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s="176" customFormat="1" ht="15" customHeight="1">
      <c r="A405" s="6"/>
      <c r="B405" s="16"/>
      <c r="C405" s="50"/>
      <c r="D405" s="17"/>
      <c r="E405" s="17"/>
      <c r="F405" s="17"/>
      <c r="G405" s="17"/>
      <c r="H405" s="17"/>
      <c r="I405" s="1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5" customHeight="1">
      <c r="A406" s="201" t="s">
        <v>220</v>
      </c>
      <c r="B406" s="22"/>
      <c r="C406" s="23"/>
      <c r="D406" s="22"/>
      <c r="E406" s="22"/>
      <c r="F406" s="22"/>
      <c r="G406" s="22"/>
      <c r="H406" s="22"/>
      <c r="I406" s="100" t="s">
        <v>222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5" customHeight="1">
      <c r="A407" s="35" t="s">
        <v>26</v>
      </c>
      <c r="B407" s="16"/>
      <c r="C407" s="16"/>
      <c r="D407" s="24"/>
      <c r="E407" s="18" t="s">
        <v>2</v>
      </c>
      <c r="F407" s="19"/>
      <c r="G407" s="18" t="s">
        <v>3</v>
      </c>
      <c r="H407" s="19"/>
      <c r="I407" s="18" t="s">
        <v>4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5" customHeight="1">
      <c r="A408" s="35" t="s">
        <v>30</v>
      </c>
      <c r="B408" s="24"/>
      <c r="C408" s="24"/>
      <c r="D408" s="6" t="s">
        <v>221</v>
      </c>
      <c r="E408" s="60">
        <v>1295513</v>
      </c>
      <c r="F408" s="19"/>
      <c r="G408" s="60">
        <v>0</v>
      </c>
      <c r="H408" s="19"/>
      <c r="I408" s="2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5" customHeight="1">
      <c r="A409" s="35" t="s">
        <v>27</v>
      </c>
      <c r="B409" s="24"/>
      <c r="C409" s="24"/>
      <c r="D409" s="157" t="s">
        <v>63</v>
      </c>
      <c r="E409" s="60">
        <v>555220</v>
      </c>
      <c r="F409" s="19"/>
      <c r="G409" s="60">
        <v>0</v>
      </c>
      <c r="H409" s="19"/>
      <c r="I409" s="2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5" customHeight="1">
      <c r="A410" s="35" t="s">
        <v>28</v>
      </c>
      <c r="B410" s="24"/>
      <c r="C410" s="24"/>
      <c r="D410" s="37" t="s">
        <v>7</v>
      </c>
      <c r="E410" s="46">
        <v>1850733</v>
      </c>
      <c r="F410" s="38"/>
      <c r="G410" s="46">
        <v>0</v>
      </c>
      <c r="H410" s="38"/>
      <c r="I410" s="11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5" customHeight="1">
      <c r="A411" s="39"/>
      <c r="B411" s="57" t="s">
        <v>8</v>
      </c>
      <c r="C411" s="249" t="s">
        <v>223</v>
      </c>
      <c r="D411" s="249"/>
      <c r="E411" s="249"/>
      <c r="F411" s="249"/>
      <c r="G411" s="249"/>
      <c r="H411" s="249"/>
      <c r="I411" s="249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s="219" customFormat="1" ht="15" customHeight="1">
      <c r="A412" s="39"/>
      <c r="B412" s="40"/>
      <c r="C412" s="249" t="s">
        <v>260</v>
      </c>
      <c r="D412" s="249"/>
      <c r="E412" s="249"/>
      <c r="F412" s="249"/>
      <c r="G412" s="249"/>
      <c r="H412" s="249"/>
      <c r="I412" s="249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5" customHeight="1">
      <c r="A413" s="6"/>
      <c r="B413" s="54" t="s">
        <v>9</v>
      </c>
      <c r="C413" s="205"/>
      <c r="D413" s="204"/>
      <c r="E413" s="204"/>
      <c r="F413" s="204"/>
      <c r="G413" s="204"/>
      <c r="H413" s="204"/>
      <c r="I413" s="204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5" customHeight="1">
      <c r="A414" s="6"/>
      <c r="B414" s="43" t="s">
        <v>10</v>
      </c>
      <c r="C414" s="196"/>
      <c r="D414" s="73"/>
      <c r="E414" s="73"/>
      <c r="F414" s="73"/>
      <c r="G414" s="73"/>
      <c r="H414" s="73"/>
      <c r="I414" s="73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5" customHeight="1">
      <c r="A415" s="6"/>
      <c r="B415" s="206"/>
      <c r="C415" s="206"/>
      <c r="D415" s="206"/>
      <c r="E415" s="17"/>
      <c r="F415" s="17"/>
      <c r="G415" s="17"/>
      <c r="H415" s="17"/>
      <c r="I415" s="1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5" customHeight="1">
      <c r="A416" s="6"/>
      <c r="B416" s="287"/>
      <c r="C416" s="287"/>
      <c r="D416" s="162"/>
      <c r="E416" s="17"/>
      <c r="F416" s="17"/>
      <c r="G416" s="17"/>
      <c r="H416" s="17"/>
      <c r="I416" s="1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5" customHeight="1">
      <c r="A417" s="6"/>
      <c r="B417" s="161"/>
      <c r="C417" s="177"/>
      <c r="D417" s="162"/>
      <c r="E417" s="157"/>
      <c r="F417" s="157"/>
      <c r="G417" s="157"/>
      <c r="H417" s="157"/>
      <c r="I417" s="15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5" customHeight="1">
      <c r="A418" s="23" t="s">
        <v>197</v>
      </c>
      <c r="B418" s="103"/>
      <c r="C418" s="104"/>
      <c r="D418" s="105"/>
      <c r="E418" s="105"/>
      <c r="F418" s="105"/>
      <c r="G418" s="105"/>
      <c r="H418" s="105"/>
      <c r="I418" s="10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5" customHeight="1">
      <c r="A419" s="183"/>
      <c r="B419" s="275" t="s">
        <v>203</v>
      </c>
      <c r="C419" s="276"/>
      <c r="D419" s="276"/>
      <c r="E419" s="276"/>
      <c r="F419" s="276"/>
      <c r="G419" s="276"/>
      <c r="H419" s="276"/>
      <c r="I419" s="27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5" customHeight="1">
      <c r="A420" s="183"/>
      <c r="B420" s="275" t="s">
        <v>198</v>
      </c>
      <c r="C420" s="276"/>
      <c r="D420" s="276"/>
      <c r="E420" s="276"/>
      <c r="F420" s="276"/>
      <c r="G420" s="276"/>
      <c r="H420" s="276"/>
      <c r="I420" s="27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5" customHeight="1">
      <c r="A421" s="6"/>
      <c r="B421" s="184"/>
      <c r="C421" s="177"/>
      <c r="D421" s="185"/>
      <c r="E421" s="157"/>
      <c r="F421" s="157"/>
      <c r="G421" s="157"/>
      <c r="H421" s="157"/>
      <c r="I421" s="15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5" customHeight="1">
      <c r="A422" s="286" t="s">
        <v>239</v>
      </c>
      <c r="B422" s="286"/>
      <c r="C422" s="286"/>
      <c r="D422" s="286"/>
      <c r="E422" s="286"/>
      <c r="F422" s="286"/>
      <c r="G422" s="286"/>
      <c r="H422" s="286"/>
      <c r="I422" s="28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5" customHeight="1">
      <c r="A423" s="284" t="s">
        <v>230</v>
      </c>
      <c r="B423" s="285"/>
      <c r="C423" s="285"/>
      <c r="D423" s="285"/>
      <c r="E423" s="285"/>
      <c r="F423" s="285"/>
      <c r="G423" s="285"/>
      <c r="H423" s="285"/>
      <c r="I423" s="28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5" customHeight="1">
      <c r="A424" s="285"/>
      <c r="B424" s="285"/>
      <c r="C424" s="285"/>
      <c r="D424" s="285"/>
      <c r="E424" s="285"/>
      <c r="F424" s="285"/>
      <c r="G424" s="285"/>
      <c r="H424" s="285"/>
      <c r="I424" s="28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5" customHeight="1">
      <c r="A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5" customHeight="1">
      <c r="A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5" customHeight="1">
      <c r="A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5" customHeight="1">
      <c r="A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5" customHeight="1">
      <c r="A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5" customHeight="1">
      <c r="A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5" customHeight="1">
      <c r="A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5" customHeight="1">
      <c r="A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5" customHeight="1">
      <c r="A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5" customHeight="1">
      <c r="A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5" customHeight="1">
      <c r="A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5" customHeight="1">
      <c r="A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5" customHeight="1">
      <c r="A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5" customHeight="1">
      <c r="A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5" customHeight="1">
      <c r="A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5" customHeight="1">
      <c r="A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5" customHeight="1">
      <c r="A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5" customHeight="1">
      <c r="A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5" customHeight="1">
      <c r="A443" s="6"/>
      <c r="H443" s="6"/>
      <c r="I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5" customHeight="1">
      <c r="A444" s="6"/>
      <c r="H444" s="6"/>
      <c r="I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5" customHeight="1">
      <c r="A445" s="6"/>
      <c r="H445" s="6"/>
      <c r="I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5" customHeight="1">
      <c r="A446" s="6"/>
      <c r="H446" s="6"/>
      <c r="I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5" customHeight="1">
      <c r="A447" s="6"/>
      <c r="H447" s="6"/>
      <c r="I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5" customHeight="1">
      <c r="A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5" customHeight="1">
      <c r="A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5" customHeight="1">
      <c r="A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5" customHeight="1">
      <c r="A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5" customHeight="1">
      <c r="A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5" customHeight="1">
      <c r="A453" s="6"/>
      <c r="H453" s="6"/>
      <c r="I453" s="6"/>
      <c r="J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5" customHeight="1">
      <c r="A454" s="6"/>
      <c r="H454" s="6"/>
      <c r="I454" s="6"/>
      <c r="J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5" customHeight="1">
      <c r="A455" s="6"/>
      <c r="H455" s="6"/>
      <c r="I455" s="6"/>
      <c r="J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5" customHeight="1">
      <c r="A456" s="6"/>
      <c r="H456" s="6"/>
      <c r="I456" s="6"/>
      <c r="J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5" customHeight="1">
      <c r="A457" s="6"/>
      <c r="H457" s="6"/>
      <c r="I457" s="6"/>
      <c r="J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5" customHeight="1">
      <c r="A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5" customHeight="1">
      <c r="A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5" customHeight="1">
      <c r="A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5" customHeight="1">
      <c r="A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5" customHeight="1">
      <c r="A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5" customHeight="1">
      <c r="A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5" customHeight="1">
      <c r="A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5" customHeight="1">
      <c r="A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5" customHeight="1">
      <c r="A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5" customHeight="1">
      <c r="A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5" customHeight="1">
      <c r="A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5" customHeight="1">
      <c r="A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5" customHeight="1">
      <c r="A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5.75" customHeight="1">
      <c r="A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5.75" customHeight="1">
      <c r="A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5.75" customHeight="1">
      <c r="A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5.75" customHeight="1">
      <c r="A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5" hidden="1" customHeight="1">
      <c r="A475" s="6"/>
      <c r="H475" s="6"/>
      <c r="I475" s="6"/>
      <c r="J475" s="6"/>
      <c r="K475" s="6"/>
      <c r="L475" s="6"/>
      <c r="M475" s="6"/>
    </row>
    <row r="476" spans="1:29" ht="15.75" customHeight="1">
      <c r="A476" s="6"/>
      <c r="H476" s="6"/>
      <c r="I476" s="6"/>
      <c r="J476" s="6"/>
      <c r="K476" s="6"/>
      <c r="L476" s="6"/>
      <c r="M476" s="6"/>
    </row>
    <row r="477" spans="1:29" ht="15.75" customHeight="1">
      <c r="A477" s="6"/>
      <c r="H477" s="6"/>
      <c r="I477" s="6"/>
      <c r="J477" s="6"/>
      <c r="K477" s="6"/>
      <c r="L477" s="6"/>
      <c r="M477" s="6"/>
    </row>
    <row r="478" spans="1:29" ht="15" customHeight="1">
      <c r="A478" s="6"/>
      <c r="H478" s="6"/>
      <c r="I478" s="6"/>
      <c r="J478" s="6"/>
      <c r="K478" s="6"/>
      <c r="L478" s="6"/>
      <c r="M478" s="6"/>
    </row>
    <row r="479" spans="1:29" ht="15" customHeight="1">
      <c r="A479" s="6"/>
      <c r="H479" s="6"/>
      <c r="I479" s="6"/>
      <c r="J479" s="6"/>
      <c r="K479" s="6"/>
      <c r="L479" s="6"/>
      <c r="M479" s="6"/>
    </row>
    <row r="480" spans="1:29" ht="15" customHeight="1">
      <c r="A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5" customHeight="1">
      <c r="A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5" customHeight="1">
      <c r="A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5" customHeight="1">
      <c r="A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5" customHeight="1">
      <c r="A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5" customHeight="1">
      <c r="A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5" customHeight="1">
      <c r="A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5" customHeight="1">
      <c r="A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5" customHeight="1">
      <c r="A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5" customHeight="1">
      <c r="A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5" customHeight="1">
      <c r="A490" s="6"/>
      <c r="H490" s="6"/>
      <c r="I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5" customHeight="1">
      <c r="A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5" customHeight="1">
      <c r="A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5" customHeight="1">
      <c r="A493" s="6"/>
      <c r="H493" s="6"/>
      <c r="I493" s="6"/>
      <c r="J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5" customHeight="1">
      <c r="A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5" customHeight="1">
      <c r="A495" s="6"/>
      <c r="H495" s="6"/>
      <c r="I495" s="6"/>
      <c r="J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5" customHeight="1">
      <c r="A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5" customHeight="1">
      <c r="A497" s="6"/>
      <c r="H497" s="6"/>
      <c r="I497" s="6"/>
      <c r="J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5" customHeight="1">
      <c r="A498" s="6"/>
      <c r="H498" s="6"/>
      <c r="I498" s="6"/>
      <c r="J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5" customHeight="1">
      <c r="A499" s="6"/>
      <c r="H499" s="6"/>
      <c r="I499" s="6"/>
      <c r="J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5" customHeight="1">
      <c r="A500" s="6"/>
      <c r="H500" s="6"/>
      <c r="I500" s="6"/>
      <c r="J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5.75" customHeight="1">
      <c r="A501" s="6"/>
      <c r="H501" s="6"/>
      <c r="I501" s="6"/>
      <c r="J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5" customHeight="1">
      <c r="A502" s="6"/>
      <c r="H502" s="6"/>
      <c r="I502" s="6"/>
      <c r="J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5" customHeight="1">
      <c r="A503" s="6"/>
      <c r="H503" s="6"/>
      <c r="I503" s="6"/>
      <c r="J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5" customHeight="1">
      <c r="A504" s="6"/>
      <c r="H504" s="6"/>
      <c r="I504" s="6"/>
      <c r="J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5" customHeight="1">
      <c r="A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5" customHeight="1">
      <c r="A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5.75" customHeight="1">
      <c r="A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7.25" customHeight="1">
      <c r="A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5" customHeight="1">
      <c r="A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5" customHeight="1">
      <c r="A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5" customHeight="1">
      <c r="A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7.25" customHeight="1">
      <c r="A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7.25" customHeight="1">
      <c r="A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7.25" customHeight="1">
      <c r="A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5.75" customHeight="1">
      <c r="A515" s="6"/>
      <c r="H515" s="6"/>
      <c r="I515" s="6"/>
      <c r="J515" s="6"/>
      <c r="K515" s="6"/>
      <c r="L515" s="6"/>
      <c r="M515" s="6"/>
    </row>
    <row r="516" spans="1:29" ht="15.75" customHeight="1">
      <c r="A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5.75" customHeight="1">
      <c r="A517" s="6"/>
      <c r="H517" s="6"/>
      <c r="I517" s="6"/>
      <c r="J517" s="6"/>
      <c r="K517" s="6"/>
      <c r="L517" s="6"/>
      <c r="M517" s="6"/>
    </row>
    <row r="518" spans="1:29" ht="15.75" customHeight="1">
      <c r="A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5.75" customHeight="1">
      <c r="A519" s="6"/>
      <c r="H519" s="6"/>
      <c r="I519" s="6"/>
      <c r="J519" s="6"/>
      <c r="K519" s="6"/>
      <c r="L519" s="6"/>
      <c r="M519" s="6"/>
    </row>
    <row r="520" spans="1:29" ht="15.75" customHeight="1">
      <c r="A520" s="6"/>
      <c r="H520" s="6"/>
      <c r="I520" s="6"/>
      <c r="J520" s="6"/>
      <c r="K520" s="6"/>
      <c r="L520" s="6"/>
      <c r="M520" s="6"/>
    </row>
    <row r="521" spans="1:29" ht="15.75" customHeight="1">
      <c r="A521" s="6"/>
      <c r="H521" s="6"/>
      <c r="I521" s="6"/>
      <c r="J521" s="6"/>
      <c r="K521" s="6"/>
      <c r="L521" s="6"/>
      <c r="M521" s="6"/>
    </row>
    <row r="522" spans="1:29" ht="15" customHeight="1">
      <c r="A522" s="6"/>
      <c r="H522" s="6"/>
      <c r="I522" s="6"/>
      <c r="J522" s="6"/>
      <c r="K522" s="6"/>
      <c r="L522" s="6"/>
      <c r="M522" s="6"/>
    </row>
    <row r="523" spans="1:29" ht="15.75" customHeight="1">
      <c r="A523" s="6"/>
      <c r="H523" s="6"/>
      <c r="I523" s="6"/>
      <c r="J523" s="6"/>
      <c r="K523" s="6"/>
      <c r="L523" s="6"/>
      <c r="M523" s="6"/>
    </row>
    <row r="524" spans="1:29" ht="15.75" customHeight="1">
      <c r="A524" s="6"/>
      <c r="H524" s="6"/>
      <c r="I524" s="6"/>
      <c r="J524" s="6"/>
    </row>
    <row r="525" spans="1:29" ht="15.75" customHeight="1">
      <c r="A525" s="6"/>
      <c r="H525" s="6"/>
      <c r="I525" s="6"/>
      <c r="J525" s="6"/>
    </row>
    <row r="526" spans="1:29" ht="15.75" customHeight="1">
      <c r="A526" s="6"/>
      <c r="H526" s="6"/>
      <c r="I526" s="6"/>
      <c r="J526" s="6"/>
    </row>
    <row r="527" spans="1:29" ht="15.75" customHeight="1">
      <c r="A527" s="6"/>
      <c r="H527" s="6"/>
      <c r="I527" s="6"/>
      <c r="J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5.75" customHeight="1">
      <c r="A528" s="6"/>
      <c r="H528" s="6"/>
      <c r="I528" s="6"/>
      <c r="J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5.75" customHeight="1">
      <c r="A529" s="6"/>
      <c r="H529" s="6"/>
      <c r="I529" s="6"/>
      <c r="J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5.75" customHeight="1">
      <c r="A530" s="6"/>
      <c r="H530" s="6"/>
      <c r="I530" s="6"/>
      <c r="J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5.75" customHeight="1">
      <c r="A531" s="6"/>
      <c r="H531" s="6"/>
      <c r="I531" s="6"/>
      <c r="J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5.75" customHeight="1">
      <c r="A532" s="6"/>
      <c r="H532" s="6"/>
      <c r="I532" s="6"/>
      <c r="J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5.75" customHeight="1">
      <c r="A533" s="6"/>
      <c r="H533" s="6"/>
      <c r="I533" s="6"/>
      <c r="J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5.75" customHeight="1">
      <c r="A534" s="6"/>
      <c r="H534" s="6"/>
      <c r="I534" s="6"/>
      <c r="J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5.75" customHeight="1">
      <c r="A535" s="6"/>
      <c r="H535" s="6"/>
      <c r="I535" s="6"/>
      <c r="J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5.75" customHeight="1">
      <c r="A536" s="6"/>
      <c r="H536" s="6"/>
      <c r="I536" s="6"/>
      <c r="J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5.75" customHeight="1">
      <c r="A537" s="6"/>
      <c r="H537" s="6"/>
      <c r="I537" s="6"/>
      <c r="J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5.75" customHeight="1">
      <c r="A538" s="6"/>
      <c r="H538" s="6"/>
      <c r="I538" s="6"/>
      <c r="J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5.75" customHeight="1">
      <c r="A539" s="6"/>
      <c r="H539" s="6"/>
      <c r="I539" s="6"/>
      <c r="J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5.75" customHeight="1">
      <c r="A540" s="6"/>
      <c r="H540" s="6"/>
      <c r="I540" s="6"/>
      <c r="J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5.75" customHeight="1">
      <c r="A541" s="6"/>
      <c r="H541" s="6"/>
      <c r="I541" s="6"/>
      <c r="J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5.75" customHeight="1">
      <c r="A542" s="6"/>
      <c r="H542" s="6"/>
      <c r="I542" s="6"/>
      <c r="J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5.75" customHeight="1">
      <c r="A543" s="6"/>
      <c r="H543" s="6"/>
      <c r="I543" s="6"/>
      <c r="J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5.75" customHeight="1">
      <c r="A544" s="6"/>
      <c r="H544" s="6"/>
      <c r="I544" s="6"/>
      <c r="J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5.75" customHeight="1">
      <c r="A545" s="6"/>
      <c r="H545" s="6"/>
      <c r="I545" s="6"/>
      <c r="J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5.75" customHeight="1">
      <c r="A546" s="6"/>
      <c r="H546" s="6"/>
      <c r="I546" s="6"/>
      <c r="J546" s="6"/>
    </row>
    <row r="547" spans="1:29" ht="15.75" customHeight="1">
      <c r="A547" s="6"/>
      <c r="H547" s="6"/>
      <c r="I547" s="6"/>
      <c r="J547" s="6"/>
    </row>
    <row r="548" spans="1:29" ht="15.75" customHeight="1">
      <c r="A548" s="6"/>
      <c r="H548" s="6"/>
      <c r="I548" s="6"/>
      <c r="J548" s="6"/>
    </row>
    <row r="549" spans="1:29" ht="15.75" customHeight="1">
      <c r="A549" s="6"/>
      <c r="H549" s="6"/>
      <c r="I549" s="6"/>
      <c r="J549" s="6"/>
    </row>
    <row r="550" spans="1:29" ht="15.75" customHeight="1">
      <c r="A550" s="6"/>
      <c r="H550" s="6"/>
      <c r="I550" s="6"/>
      <c r="J550" s="6"/>
    </row>
    <row r="551" spans="1:29" ht="15.75" customHeight="1">
      <c r="A551" s="6"/>
      <c r="H551" s="6"/>
      <c r="I551" s="6"/>
      <c r="J551" s="6"/>
    </row>
    <row r="552" spans="1:29" ht="15.75" customHeight="1">
      <c r="A552" s="6"/>
      <c r="H552" s="6"/>
      <c r="I552" s="6"/>
      <c r="J552" s="6"/>
    </row>
    <row r="553" spans="1:29" ht="15.75" customHeight="1">
      <c r="A553" s="6"/>
      <c r="H553" s="6"/>
      <c r="I553" s="6"/>
      <c r="J553" s="6"/>
    </row>
    <row r="554" spans="1:29" ht="15.75" customHeight="1">
      <c r="A554" s="6"/>
      <c r="H554" s="6"/>
      <c r="I554" s="6"/>
      <c r="J554" s="6"/>
    </row>
    <row r="555" spans="1:29" ht="15.75" customHeight="1">
      <c r="A555" s="6"/>
      <c r="H555" s="6"/>
      <c r="I555" s="6"/>
      <c r="J555" s="6"/>
    </row>
    <row r="556" spans="1:29" ht="15.75" customHeight="1">
      <c r="A556" s="6"/>
      <c r="H556" s="6"/>
      <c r="I556" s="6"/>
      <c r="J556" s="6"/>
    </row>
    <row r="557" spans="1:29" ht="15.75" customHeight="1">
      <c r="A557" s="6"/>
      <c r="H557" s="6"/>
      <c r="I557" s="6"/>
      <c r="J557" s="6"/>
    </row>
    <row r="558" spans="1:29" ht="15.75" customHeight="1">
      <c r="A558" s="6"/>
      <c r="H558" s="6"/>
      <c r="I558" s="6"/>
      <c r="J558" s="6"/>
    </row>
    <row r="559" spans="1:29" ht="15.75" customHeight="1">
      <c r="A559" s="6"/>
      <c r="H559" s="6"/>
      <c r="I559" s="6"/>
      <c r="J559" s="6"/>
    </row>
    <row r="560" spans="1:29" ht="15.75" customHeight="1">
      <c r="A560" s="6"/>
      <c r="H560" s="6"/>
      <c r="I560" s="6"/>
      <c r="J560" s="6"/>
    </row>
    <row r="561" spans="1:10" ht="15.75" customHeight="1">
      <c r="A561" s="6"/>
      <c r="H561" s="6"/>
      <c r="I561" s="6"/>
      <c r="J561" s="6"/>
    </row>
    <row r="562" spans="1:10" ht="15.75" customHeight="1">
      <c r="A562" s="6"/>
      <c r="H562" s="6"/>
      <c r="I562" s="6"/>
      <c r="J562" s="6"/>
    </row>
    <row r="563" spans="1:10" ht="15.75" customHeight="1">
      <c r="A563" s="6"/>
      <c r="H563" s="6"/>
      <c r="I563" s="6"/>
      <c r="J563" s="6"/>
    </row>
    <row r="564" spans="1:10" ht="15.75" customHeight="1">
      <c r="A564" s="6"/>
      <c r="H564" s="6"/>
      <c r="I564" s="6"/>
      <c r="J564" s="6"/>
    </row>
    <row r="565" spans="1:10" ht="15.75" customHeight="1">
      <c r="A565" s="6"/>
      <c r="H565" s="6"/>
      <c r="I565" s="6"/>
      <c r="J565" s="6"/>
    </row>
    <row r="566" spans="1:10" ht="15.75" customHeight="1">
      <c r="A566" s="6"/>
      <c r="H566" s="6"/>
      <c r="I566" s="6"/>
      <c r="J566" s="6"/>
    </row>
    <row r="567" spans="1:10" ht="15.75" customHeight="1">
      <c r="A567" s="6"/>
      <c r="H567" s="6"/>
      <c r="I567" s="6"/>
      <c r="J567" s="6"/>
    </row>
    <row r="568" spans="1:10" ht="15.75" customHeight="1">
      <c r="A568" s="6"/>
      <c r="H568" s="6"/>
      <c r="I568" s="6"/>
      <c r="J568" s="6"/>
    </row>
    <row r="569" spans="1:10" ht="15.75" customHeight="1">
      <c r="A569" s="6"/>
      <c r="H569" s="6"/>
      <c r="I569" s="6"/>
      <c r="J569" s="6"/>
    </row>
    <row r="570" spans="1:10" ht="15.75" customHeight="1">
      <c r="A570" s="6"/>
      <c r="H570" s="6"/>
      <c r="I570" s="6"/>
      <c r="J570" s="6"/>
    </row>
    <row r="571" spans="1:10" ht="15.75" customHeight="1">
      <c r="A571" s="6"/>
      <c r="H571" s="6"/>
      <c r="I571" s="6"/>
      <c r="J571" s="6"/>
    </row>
    <row r="572" spans="1:10" ht="15.75" customHeight="1">
      <c r="A572" s="6"/>
      <c r="H572" s="6"/>
      <c r="I572" s="6"/>
      <c r="J572" s="6"/>
    </row>
    <row r="573" spans="1:10" ht="15.75" customHeight="1">
      <c r="A573" s="6"/>
      <c r="H573" s="6"/>
      <c r="I573" s="6"/>
      <c r="J573" s="6"/>
    </row>
    <row r="574" spans="1:10" ht="15.75" customHeight="1">
      <c r="A574" s="6"/>
      <c r="H574" s="6"/>
      <c r="I574" s="6"/>
      <c r="J574" s="6"/>
    </row>
    <row r="575" spans="1:10" ht="15.75" customHeight="1">
      <c r="A575" s="6"/>
      <c r="H575" s="6"/>
      <c r="I575" s="6"/>
      <c r="J575" s="6"/>
    </row>
    <row r="576" spans="1:10" ht="15.75" customHeight="1">
      <c r="A576" s="6"/>
      <c r="H576" s="6"/>
      <c r="I576" s="6"/>
      <c r="J576" s="6"/>
    </row>
    <row r="577" spans="1:10" ht="15.75" customHeight="1">
      <c r="A577" s="6"/>
      <c r="H577" s="6"/>
      <c r="I577" s="6"/>
      <c r="J577" s="6"/>
    </row>
    <row r="578" spans="1:10" ht="15.75" customHeight="1">
      <c r="A578" s="6"/>
      <c r="H578" s="6"/>
      <c r="I578" s="6"/>
      <c r="J578" s="6"/>
    </row>
    <row r="579" spans="1:10" ht="15.75" customHeight="1">
      <c r="A579" s="6"/>
      <c r="H579" s="6"/>
      <c r="I579" s="6"/>
      <c r="J579" s="6"/>
    </row>
    <row r="580" spans="1:10" ht="15.75" customHeight="1">
      <c r="A580" s="6"/>
      <c r="H580" s="6"/>
      <c r="I580" s="6"/>
      <c r="J580" s="6"/>
    </row>
    <row r="581" spans="1:10" ht="15.75" customHeight="1">
      <c r="A581" s="6"/>
      <c r="H581" s="6"/>
      <c r="I581" s="6"/>
      <c r="J581" s="6"/>
    </row>
    <row r="582" spans="1:10" ht="15.75" customHeight="1">
      <c r="A582" s="6"/>
      <c r="H582" s="6"/>
      <c r="I582" s="6"/>
      <c r="J582" s="6"/>
    </row>
    <row r="583" spans="1:10" ht="15.75" customHeight="1">
      <c r="A583" s="6"/>
      <c r="H583" s="6"/>
      <c r="I583" s="6"/>
      <c r="J583" s="6"/>
    </row>
    <row r="584" spans="1:10" ht="15.75" customHeight="1">
      <c r="A584" s="6"/>
      <c r="H584" s="6"/>
      <c r="I584" s="6"/>
      <c r="J584" s="6"/>
    </row>
    <row r="585" spans="1:10" ht="15.75" customHeight="1">
      <c r="A585" s="6"/>
      <c r="H585" s="6"/>
      <c r="I585" s="6"/>
      <c r="J585" s="6"/>
    </row>
    <row r="586" spans="1:10" ht="15.75" customHeight="1">
      <c r="A586" s="6"/>
      <c r="H586" s="6"/>
      <c r="I586" s="6"/>
      <c r="J586" s="6"/>
    </row>
    <row r="587" spans="1:10" ht="15.75" customHeight="1">
      <c r="A587" s="6"/>
      <c r="H587" s="6"/>
      <c r="I587" s="6"/>
      <c r="J587" s="6"/>
    </row>
    <row r="588" spans="1:10" ht="15.75" customHeight="1">
      <c r="A588" s="6"/>
      <c r="H588" s="6"/>
      <c r="I588" s="6"/>
      <c r="J588" s="6"/>
    </row>
    <row r="589" spans="1:10" ht="15.75" customHeight="1">
      <c r="A589" s="6"/>
      <c r="H589" s="6"/>
      <c r="I589" s="6"/>
      <c r="J589" s="6"/>
    </row>
    <row r="590" spans="1:10" ht="15.75" customHeight="1">
      <c r="A590" s="6"/>
      <c r="H590" s="6"/>
      <c r="I590" s="6"/>
      <c r="J590" s="6"/>
    </row>
    <row r="591" spans="1:10" ht="15.75" customHeight="1">
      <c r="A591" s="6"/>
      <c r="H591" s="6"/>
      <c r="I591" s="6"/>
      <c r="J591" s="6"/>
    </row>
    <row r="592" spans="1:10" ht="15.75" customHeight="1">
      <c r="A592" s="6"/>
      <c r="H592" s="6"/>
      <c r="I592" s="6"/>
      <c r="J592" s="6"/>
    </row>
    <row r="593" spans="1:10" ht="15.75" customHeight="1">
      <c r="A593" s="6"/>
      <c r="H593" s="6"/>
      <c r="I593" s="6"/>
      <c r="J593" s="6"/>
    </row>
    <row r="594" spans="1:10" ht="15.75" customHeight="1">
      <c r="A594" s="6"/>
      <c r="H594" s="6"/>
      <c r="I594" s="6"/>
      <c r="J594" s="6"/>
    </row>
    <row r="595" spans="1:10" ht="15.75" customHeight="1">
      <c r="A595" s="6"/>
      <c r="H595" s="6"/>
      <c r="I595" s="6"/>
      <c r="J595" s="6"/>
    </row>
    <row r="596" spans="1:10" ht="15.75" customHeight="1">
      <c r="A596" s="6"/>
      <c r="H596" s="6"/>
      <c r="I596" s="6"/>
      <c r="J596" s="6"/>
    </row>
    <row r="597" spans="1:10" ht="15.75" customHeight="1">
      <c r="A597" s="6"/>
      <c r="H597" s="6"/>
      <c r="I597" s="6"/>
      <c r="J597" s="6"/>
    </row>
    <row r="598" spans="1:10" ht="15.75" customHeight="1">
      <c r="A598" s="6"/>
      <c r="H598" s="6"/>
      <c r="I598" s="6"/>
      <c r="J598" s="6"/>
    </row>
    <row r="599" spans="1:10" ht="15.75" customHeight="1">
      <c r="A599" s="6"/>
      <c r="H599" s="6"/>
      <c r="I599" s="6"/>
      <c r="J599" s="6"/>
    </row>
    <row r="600" spans="1:10" ht="15.75" customHeight="1">
      <c r="A600" s="6"/>
      <c r="H600" s="6"/>
      <c r="I600" s="6"/>
      <c r="J600" s="6"/>
    </row>
    <row r="601" spans="1:10" ht="15.75" customHeight="1">
      <c r="A601" s="6"/>
      <c r="H601" s="6"/>
      <c r="I601" s="6"/>
      <c r="J601" s="6"/>
    </row>
    <row r="602" spans="1:10" ht="15.75" customHeight="1">
      <c r="A602" s="6"/>
      <c r="H602" s="6"/>
      <c r="I602" s="6"/>
      <c r="J602" s="6"/>
    </row>
    <row r="603" spans="1:10" ht="15.75" customHeight="1">
      <c r="A603" s="6"/>
      <c r="H603" s="6"/>
      <c r="I603" s="6"/>
      <c r="J603" s="6"/>
    </row>
    <row r="604" spans="1:10" ht="15.75" customHeight="1">
      <c r="A604" s="6"/>
      <c r="H604" s="6"/>
      <c r="I604" s="6"/>
      <c r="J604" s="6"/>
    </row>
    <row r="605" spans="1:10" ht="15.75" customHeight="1">
      <c r="A605" s="6"/>
      <c r="H605" s="6"/>
      <c r="I605" s="6"/>
      <c r="J605" s="6"/>
    </row>
    <row r="606" spans="1:10" ht="15.75" customHeight="1">
      <c r="A606" s="6"/>
      <c r="H606" s="6"/>
      <c r="I606" s="6"/>
      <c r="J606" s="6"/>
    </row>
    <row r="607" spans="1:10" ht="15.75" customHeight="1">
      <c r="A607" s="6"/>
      <c r="H607" s="6"/>
      <c r="I607" s="6"/>
      <c r="J607" s="6"/>
    </row>
    <row r="608" spans="1:10" ht="15.75" customHeight="1">
      <c r="A608" s="6"/>
      <c r="H608" s="6"/>
      <c r="I608" s="6"/>
      <c r="J608" s="6"/>
    </row>
    <row r="609" spans="1:10" ht="15.75" customHeight="1">
      <c r="A609" s="6"/>
      <c r="H609" s="6"/>
      <c r="I609" s="6"/>
      <c r="J609" s="6"/>
    </row>
    <row r="610" spans="1:10" ht="15.75" customHeight="1">
      <c r="A610" s="6"/>
      <c r="H610" s="6"/>
      <c r="I610" s="6"/>
      <c r="J610" s="6"/>
    </row>
    <row r="611" spans="1:10" ht="15.75" customHeight="1">
      <c r="A611" s="6"/>
      <c r="H611" s="6"/>
      <c r="I611" s="6"/>
      <c r="J611" s="6"/>
    </row>
    <row r="612" spans="1:10" ht="15.75" customHeight="1">
      <c r="A612" s="6"/>
      <c r="H612" s="6"/>
      <c r="I612" s="6"/>
      <c r="J612" s="6"/>
    </row>
    <row r="613" spans="1:10" ht="15.75" customHeight="1">
      <c r="A613" s="6"/>
      <c r="H613" s="6"/>
      <c r="I613" s="6"/>
      <c r="J613" s="6"/>
    </row>
    <row r="614" spans="1:10" ht="15.75" customHeight="1">
      <c r="A614" s="6"/>
      <c r="H614" s="6"/>
      <c r="I614" s="6"/>
      <c r="J614" s="6"/>
    </row>
    <row r="615" spans="1:10" ht="15.75" customHeight="1">
      <c r="A615" s="6"/>
      <c r="H615" s="6"/>
      <c r="I615" s="6"/>
      <c r="J615" s="6"/>
    </row>
    <row r="616" spans="1:10" ht="15.75" customHeight="1">
      <c r="A616" s="6"/>
      <c r="H616" s="6"/>
      <c r="I616" s="6"/>
      <c r="J616" s="6"/>
    </row>
    <row r="617" spans="1:10" ht="15.75" customHeight="1">
      <c r="A617" s="6"/>
      <c r="H617" s="6"/>
      <c r="I617" s="6"/>
      <c r="J617" s="6"/>
    </row>
    <row r="618" spans="1:10" ht="15.75" customHeight="1">
      <c r="A618" s="6"/>
      <c r="H618" s="6"/>
      <c r="I618" s="6"/>
      <c r="J618" s="6"/>
    </row>
    <row r="619" spans="1:10" ht="15.75" customHeight="1">
      <c r="A619" s="6"/>
      <c r="H619" s="6"/>
      <c r="I619" s="6"/>
      <c r="J619" s="6"/>
    </row>
    <row r="620" spans="1:10" ht="15.75" customHeight="1">
      <c r="A620" s="6"/>
      <c r="H620" s="6"/>
      <c r="I620" s="6"/>
      <c r="J620" s="6"/>
    </row>
    <row r="621" spans="1:10" ht="15.75" customHeight="1">
      <c r="A621" s="6"/>
      <c r="H621" s="6"/>
      <c r="I621" s="6"/>
      <c r="J621" s="6"/>
    </row>
    <row r="622" spans="1:10" ht="15.75" customHeight="1">
      <c r="A622" s="6"/>
      <c r="H622" s="6"/>
      <c r="I622" s="6"/>
      <c r="J622" s="6"/>
    </row>
    <row r="623" spans="1:10" ht="15.75" customHeight="1">
      <c r="A623" s="6"/>
      <c r="H623" s="6"/>
      <c r="I623" s="6"/>
      <c r="J623" s="6"/>
    </row>
    <row r="624" spans="1:10" ht="15.75" customHeight="1">
      <c r="A624" s="6"/>
      <c r="H624" s="6"/>
      <c r="I624" s="6"/>
      <c r="J624" s="6"/>
    </row>
    <row r="625" spans="1:10" ht="15.75" customHeight="1">
      <c r="A625" s="6"/>
      <c r="H625" s="6"/>
      <c r="I625" s="6"/>
      <c r="J625" s="6"/>
    </row>
    <row r="626" spans="1:10" ht="15.75" customHeight="1">
      <c r="A626" s="6"/>
      <c r="H626" s="6"/>
      <c r="I626" s="6"/>
      <c r="J626" s="6"/>
    </row>
    <row r="627" spans="1:10" ht="15.75" customHeight="1">
      <c r="A627" s="6"/>
      <c r="H627" s="6"/>
      <c r="I627" s="6"/>
      <c r="J627" s="6"/>
    </row>
    <row r="628" spans="1:10" ht="15.75" customHeight="1">
      <c r="A628" s="6"/>
      <c r="H628" s="6"/>
      <c r="I628" s="6"/>
      <c r="J628" s="6"/>
    </row>
    <row r="629" spans="1:10" ht="15.75" customHeight="1">
      <c r="A629" s="6"/>
      <c r="H629" s="6"/>
      <c r="I629" s="6"/>
      <c r="J629" s="6"/>
    </row>
    <row r="630" spans="1:10" ht="15.75" customHeight="1">
      <c r="A630" s="6"/>
      <c r="H630" s="6"/>
      <c r="I630" s="6"/>
      <c r="J630" s="6"/>
    </row>
    <row r="631" spans="1:10" ht="15.75" customHeight="1">
      <c r="A631" s="6"/>
      <c r="H631" s="6"/>
      <c r="I631" s="6"/>
      <c r="J631" s="6"/>
    </row>
    <row r="632" spans="1:10" ht="15.75" customHeight="1">
      <c r="A632" s="6"/>
      <c r="H632" s="6"/>
      <c r="I632" s="6"/>
      <c r="J632" s="6"/>
    </row>
    <row r="633" spans="1:10" ht="15.75" customHeight="1">
      <c r="A633" s="6"/>
      <c r="H633" s="6"/>
      <c r="I633" s="6"/>
      <c r="J633" s="6"/>
    </row>
    <row r="634" spans="1:10" ht="15.75" customHeight="1">
      <c r="A634" s="6"/>
      <c r="H634" s="6"/>
      <c r="I634" s="6"/>
      <c r="J634" s="6"/>
    </row>
    <row r="635" spans="1:10" ht="15.75" customHeight="1">
      <c r="A635" s="6"/>
      <c r="H635" s="6"/>
      <c r="I635" s="6"/>
      <c r="J635" s="6"/>
    </row>
    <row r="636" spans="1:10" ht="15.75" customHeight="1">
      <c r="A636" s="6"/>
      <c r="H636" s="6"/>
      <c r="I636" s="6"/>
      <c r="J636" s="6"/>
    </row>
    <row r="637" spans="1:10" ht="15.75" customHeight="1">
      <c r="A637" s="6"/>
      <c r="H637" s="6"/>
      <c r="I637" s="6"/>
      <c r="J637" s="6"/>
    </row>
    <row r="638" spans="1:10" ht="15.75" customHeight="1">
      <c r="A638" s="6"/>
      <c r="H638" s="6"/>
      <c r="I638" s="6"/>
      <c r="J638" s="6"/>
    </row>
    <row r="639" spans="1:10" ht="15.75" customHeight="1">
      <c r="A639" s="6"/>
      <c r="H639" s="6"/>
      <c r="I639" s="6"/>
      <c r="J639" s="6"/>
    </row>
    <row r="640" spans="1:10" ht="15.75" customHeight="1">
      <c r="A640" s="6"/>
      <c r="H640" s="6"/>
      <c r="I640" s="6"/>
      <c r="J640" s="6"/>
    </row>
    <row r="641" spans="1:10" ht="15.75" customHeight="1">
      <c r="A641" s="6"/>
      <c r="H641" s="6"/>
      <c r="I641" s="6"/>
      <c r="J641" s="6"/>
    </row>
    <row r="642" spans="1:10" ht="15.75" customHeight="1">
      <c r="A642" s="6"/>
      <c r="H642" s="6"/>
      <c r="I642" s="6"/>
      <c r="J642" s="6"/>
    </row>
    <row r="643" spans="1:10" ht="15.75" customHeight="1">
      <c r="A643" s="6"/>
      <c r="H643" s="6"/>
      <c r="I643" s="6"/>
      <c r="J643" s="6"/>
    </row>
    <row r="644" spans="1:10" ht="15.75" customHeight="1">
      <c r="A644" s="6"/>
      <c r="H644" s="6"/>
      <c r="I644" s="6"/>
      <c r="J644" s="6"/>
    </row>
    <row r="645" spans="1:10" ht="15.75" customHeight="1">
      <c r="A645" s="6"/>
      <c r="H645" s="6"/>
      <c r="I645" s="6"/>
      <c r="J645" s="6"/>
    </row>
    <row r="646" spans="1:10" ht="15.75" customHeight="1">
      <c r="A646" s="6"/>
      <c r="H646" s="6"/>
      <c r="I646" s="6"/>
      <c r="J646" s="6"/>
    </row>
    <row r="647" spans="1:10" ht="15.75" customHeight="1">
      <c r="A647" s="6"/>
      <c r="H647" s="6"/>
      <c r="I647" s="6"/>
      <c r="J647" s="6"/>
    </row>
    <row r="648" spans="1:10" ht="15.75" customHeight="1">
      <c r="A648" s="6"/>
      <c r="H648" s="6"/>
      <c r="I648" s="6"/>
      <c r="J648" s="6"/>
    </row>
    <row r="649" spans="1:10" ht="15.75" customHeight="1">
      <c r="A649" s="6"/>
      <c r="H649" s="6"/>
      <c r="I649" s="6"/>
      <c r="J649" s="6"/>
    </row>
    <row r="650" spans="1:10" ht="15.75" customHeight="1">
      <c r="A650" s="6"/>
      <c r="H650" s="6"/>
      <c r="I650" s="6"/>
      <c r="J650" s="6"/>
    </row>
    <row r="651" spans="1:10" ht="15.75" customHeight="1">
      <c r="A651" s="6"/>
      <c r="H651" s="6"/>
      <c r="I651" s="6"/>
      <c r="J651" s="6"/>
    </row>
    <row r="652" spans="1:10" ht="15.75" customHeight="1">
      <c r="A652" s="6"/>
      <c r="H652" s="6"/>
      <c r="I652" s="6"/>
      <c r="J652" s="6"/>
    </row>
    <row r="653" spans="1:10" ht="15.75" customHeight="1">
      <c r="A653" s="6"/>
      <c r="H653" s="6"/>
      <c r="I653" s="6"/>
      <c r="J653" s="6"/>
    </row>
    <row r="654" spans="1:10" ht="15.75" customHeight="1">
      <c r="A654" s="6"/>
      <c r="H654" s="6"/>
      <c r="I654" s="6"/>
      <c r="J654" s="6"/>
    </row>
    <row r="655" spans="1:10" ht="15.75" customHeight="1">
      <c r="A655" s="6"/>
      <c r="H655" s="6"/>
      <c r="I655" s="6"/>
      <c r="J655" s="6"/>
    </row>
    <row r="656" spans="1:10" ht="15.75" customHeight="1">
      <c r="A656" s="6"/>
      <c r="H656" s="6"/>
      <c r="I656" s="6"/>
      <c r="J656" s="6"/>
    </row>
    <row r="657" spans="1:10" ht="15.75" customHeight="1">
      <c r="A657" s="6"/>
      <c r="H657" s="6"/>
      <c r="I657" s="6"/>
      <c r="J657" s="6"/>
    </row>
    <row r="658" spans="1:10" ht="15.75" customHeight="1">
      <c r="A658" s="6"/>
      <c r="H658" s="6"/>
      <c r="I658" s="6"/>
      <c r="J658" s="6"/>
    </row>
    <row r="659" spans="1:10" ht="15.75" customHeight="1">
      <c r="A659" s="6"/>
      <c r="H659" s="6"/>
      <c r="I659" s="6"/>
      <c r="J659" s="6"/>
    </row>
    <row r="660" spans="1:10" ht="15.75" customHeight="1">
      <c r="A660" s="6"/>
      <c r="H660" s="6"/>
      <c r="I660" s="6"/>
      <c r="J660" s="6"/>
    </row>
    <row r="661" spans="1:10" ht="15.75" customHeight="1">
      <c r="A661" s="6"/>
      <c r="H661" s="6"/>
      <c r="I661" s="6"/>
      <c r="J661" s="6"/>
    </row>
    <row r="662" spans="1:10" ht="15.75" customHeight="1">
      <c r="A662" s="6"/>
      <c r="H662" s="6"/>
      <c r="I662" s="6"/>
      <c r="J662" s="6"/>
    </row>
    <row r="663" spans="1:10" ht="15.75" customHeight="1">
      <c r="A663" s="6"/>
      <c r="H663" s="6"/>
      <c r="I663" s="6"/>
      <c r="J663" s="6"/>
    </row>
    <row r="664" spans="1:10" ht="15.75" customHeight="1">
      <c r="A664" s="6"/>
      <c r="H664" s="6"/>
      <c r="I664" s="6"/>
      <c r="J664" s="6"/>
    </row>
    <row r="665" spans="1:10" ht="15.75" customHeight="1">
      <c r="A665" s="6"/>
      <c r="H665" s="6"/>
      <c r="I665" s="6"/>
      <c r="J665" s="6"/>
    </row>
    <row r="666" spans="1:10" ht="15.75" customHeight="1">
      <c r="A666" s="6"/>
      <c r="H666" s="6"/>
      <c r="I666" s="6"/>
      <c r="J666" s="6"/>
    </row>
    <row r="667" spans="1:10" ht="15.75" customHeight="1">
      <c r="A667" s="6"/>
      <c r="H667" s="6"/>
      <c r="I667" s="6"/>
      <c r="J667" s="6"/>
    </row>
    <row r="668" spans="1:10" ht="15.75" customHeight="1">
      <c r="A668" s="6"/>
      <c r="H668" s="6"/>
      <c r="I668" s="6"/>
      <c r="J668" s="6"/>
    </row>
    <row r="669" spans="1:10" ht="15.75" customHeight="1">
      <c r="A669" s="6"/>
      <c r="H669" s="6"/>
      <c r="I669" s="6"/>
      <c r="J669" s="6"/>
    </row>
    <row r="670" spans="1:10" ht="15.75" customHeight="1">
      <c r="A670" s="6"/>
      <c r="H670" s="6"/>
      <c r="I670" s="6"/>
      <c r="J670" s="6"/>
    </row>
    <row r="671" spans="1:10" ht="15.75" customHeight="1">
      <c r="A671" s="6"/>
      <c r="H671" s="6"/>
      <c r="I671" s="6"/>
      <c r="J671" s="6"/>
    </row>
    <row r="672" spans="1:10" ht="15.75" customHeight="1">
      <c r="A672" s="6"/>
      <c r="H672" s="6"/>
      <c r="I672" s="6"/>
      <c r="J672" s="6"/>
    </row>
    <row r="673" spans="1:10" ht="15.75" customHeight="1">
      <c r="A673" s="6"/>
      <c r="H673" s="6"/>
      <c r="I673" s="6"/>
      <c r="J673" s="6"/>
    </row>
    <row r="674" spans="1:10" ht="15.75" customHeight="1">
      <c r="A674" s="6"/>
      <c r="H674" s="6"/>
      <c r="I674" s="6"/>
      <c r="J674" s="6"/>
    </row>
    <row r="675" spans="1:10" ht="15.75" customHeight="1">
      <c r="A675" s="6"/>
      <c r="H675" s="6"/>
      <c r="I675" s="6"/>
      <c r="J675" s="6"/>
    </row>
    <row r="676" spans="1:10" ht="15.75" customHeight="1">
      <c r="A676" s="6"/>
      <c r="H676" s="6"/>
      <c r="I676" s="6"/>
      <c r="J676" s="6"/>
    </row>
    <row r="677" spans="1:10" ht="15.75" customHeight="1">
      <c r="A677" s="6"/>
      <c r="H677" s="6"/>
      <c r="I677" s="6"/>
      <c r="J677" s="6"/>
    </row>
    <row r="678" spans="1:10" ht="15.75" customHeight="1">
      <c r="A678" s="6"/>
      <c r="H678" s="6"/>
      <c r="I678" s="6"/>
      <c r="J678" s="6"/>
    </row>
    <row r="679" spans="1:10" ht="15.75" customHeight="1">
      <c r="A679" s="6"/>
      <c r="H679" s="6"/>
      <c r="I679" s="6"/>
      <c r="J679" s="6"/>
    </row>
    <row r="680" spans="1:10" ht="15.75" customHeight="1">
      <c r="A680" s="6"/>
      <c r="H680" s="6"/>
      <c r="I680" s="6"/>
      <c r="J680" s="6"/>
    </row>
    <row r="681" spans="1:10" ht="15.75" customHeight="1">
      <c r="A681" s="6"/>
      <c r="H681" s="6"/>
      <c r="I681" s="6"/>
      <c r="J681" s="6"/>
    </row>
    <row r="682" spans="1:10" ht="15.75" customHeight="1">
      <c r="A682" s="6"/>
      <c r="H682" s="6"/>
      <c r="I682" s="6"/>
      <c r="J682" s="6"/>
    </row>
    <row r="683" spans="1:10" ht="15.75" customHeight="1">
      <c r="A683" s="6"/>
      <c r="H683" s="6"/>
      <c r="I683" s="6"/>
      <c r="J683" s="6"/>
    </row>
    <row r="684" spans="1:10" ht="15.75" customHeight="1">
      <c r="A684" s="6"/>
      <c r="H684" s="6"/>
      <c r="I684" s="6"/>
      <c r="J684" s="6"/>
    </row>
    <row r="685" spans="1:10" ht="15.75" customHeight="1">
      <c r="A685" s="6"/>
      <c r="H685" s="6"/>
      <c r="I685" s="6"/>
      <c r="J685" s="6"/>
    </row>
    <row r="686" spans="1:10" ht="15.75" customHeight="1">
      <c r="A686" s="6"/>
      <c r="H686" s="6"/>
      <c r="I686" s="6"/>
      <c r="J686" s="6"/>
    </row>
    <row r="687" spans="1:10" ht="15.75" customHeight="1">
      <c r="A687" s="6"/>
      <c r="H687" s="6"/>
      <c r="I687" s="6"/>
      <c r="J687" s="6"/>
    </row>
    <row r="688" spans="1:10" ht="15.75" customHeight="1">
      <c r="A688" s="6"/>
      <c r="H688" s="6"/>
      <c r="I688" s="6"/>
      <c r="J688" s="6"/>
    </row>
    <row r="689" spans="1:10" ht="15.75" customHeight="1">
      <c r="A689" s="6"/>
      <c r="H689" s="6"/>
      <c r="I689" s="6"/>
      <c r="J689" s="6"/>
    </row>
    <row r="690" spans="1:10" ht="15.75" customHeight="1">
      <c r="A690" s="6"/>
      <c r="H690" s="6"/>
      <c r="I690" s="6"/>
      <c r="J690" s="6"/>
    </row>
    <row r="691" spans="1:10" ht="15.75" customHeight="1">
      <c r="A691" s="6"/>
      <c r="H691" s="6"/>
      <c r="I691" s="6"/>
      <c r="J691" s="6"/>
    </row>
    <row r="692" spans="1:10" ht="15.75" customHeight="1">
      <c r="A692" s="6"/>
      <c r="H692" s="6"/>
      <c r="I692" s="6"/>
      <c r="J692" s="6"/>
    </row>
    <row r="693" spans="1:10" ht="15.75" customHeight="1">
      <c r="A693" s="6"/>
      <c r="H693" s="6"/>
      <c r="I693" s="6"/>
      <c r="J693" s="6"/>
    </row>
    <row r="694" spans="1:10" ht="15.75" customHeight="1">
      <c r="A694" s="6"/>
      <c r="H694" s="6"/>
      <c r="I694" s="6"/>
      <c r="J694" s="6"/>
    </row>
    <row r="695" spans="1:10" ht="15.75" customHeight="1">
      <c r="A695" s="6"/>
      <c r="H695" s="6"/>
      <c r="I695" s="6"/>
      <c r="J695" s="6"/>
    </row>
    <row r="696" spans="1:10" ht="15.75" customHeight="1">
      <c r="A696" s="6"/>
      <c r="H696" s="6"/>
      <c r="I696" s="6"/>
      <c r="J696" s="6"/>
    </row>
    <row r="697" spans="1:10" ht="15.75" customHeight="1">
      <c r="A697" s="6"/>
      <c r="H697" s="6"/>
      <c r="I697" s="6"/>
      <c r="J697" s="6"/>
    </row>
    <row r="698" spans="1:10" ht="15.75" customHeight="1">
      <c r="A698" s="6"/>
      <c r="H698" s="6"/>
      <c r="I698" s="6"/>
      <c r="J698" s="6"/>
    </row>
    <row r="699" spans="1:10" ht="15.75" customHeight="1">
      <c r="A699" s="6"/>
      <c r="H699" s="6"/>
      <c r="I699" s="6"/>
      <c r="J699" s="6"/>
    </row>
    <row r="700" spans="1:10" ht="15.75" customHeight="1">
      <c r="A700" s="6"/>
      <c r="H700" s="6"/>
      <c r="I700" s="6"/>
      <c r="J700" s="6"/>
    </row>
    <row r="701" spans="1:10" ht="15.75" customHeight="1">
      <c r="A701" s="6"/>
      <c r="H701" s="6"/>
      <c r="I701" s="6"/>
      <c r="J701" s="6"/>
    </row>
    <row r="702" spans="1:10" ht="15.75" customHeight="1">
      <c r="A702" s="6"/>
      <c r="H702" s="6"/>
      <c r="I702" s="6"/>
      <c r="J702" s="6"/>
    </row>
    <row r="703" spans="1:10" ht="15.75" customHeight="1">
      <c r="A703" s="6"/>
      <c r="H703" s="6"/>
      <c r="I703" s="6"/>
      <c r="J703" s="6"/>
    </row>
    <row r="704" spans="1:10" ht="15.75" customHeight="1">
      <c r="A704" s="6"/>
      <c r="H704" s="6"/>
      <c r="I704" s="6"/>
      <c r="J704" s="6"/>
    </row>
    <row r="705" spans="1:10" ht="15.75" customHeight="1">
      <c r="A705" s="6"/>
      <c r="H705" s="6"/>
      <c r="I705" s="6"/>
      <c r="J705" s="6"/>
    </row>
    <row r="706" spans="1:10" ht="15.75" customHeight="1">
      <c r="A706" s="6"/>
      <c r="H706" s="6"/>
      <c r="I706" s="6"/>
      <c r="J706" s="6"/>
    </row>
    <row r="707" spans="1:10" ht="15.75" customHeight="1">
      <c r="A707" s="6"/>
      <c r="H707" s="6"/>
      <c r="I707" s="6"/>
      <c r="J707" s="6"/>
    </row>
    <row r="708" spans="1:10" ht="15.75" customHeight="1">
      <c r="A708" s="6"/>
      <c r="H708" s="6"/>
      <c r="I708" s="6"/>
      <c r="J708" s="6"/>
    </row>
    <row r="709" spans="1:10" ht="15.75" customHeight="1">
      <c r="A709" s="6"/>
      <c r="H709" s="6"/>
      <c r="I709" s="6"/>
      <c r="J709" s="6"/>
    </row>
    <row r="710" spans="1:10" ht="15.75" customHeight="1">
      <c r="A710" s="6"/>
      <c r="H710" s="6"/>
      <c r="I710" s="6"/>
      <c r="J710" s="6"/>
    </row>
    <row r="711" spans="1:10" ht="15.75" customHeight="1">
      <c r="A711" s="6"/>
      <c r="H711" s="6"/>
      <c r="I711" s="6"/>
      <c r="J711" s="6"/>
    </row>
    <row r="712" spans="1:10" ht="15.75" customHeight="1">
      <c r="A712" s="6"/>
      <c r="H712" s="6"/>
      <c r="I712" s="6"/>
      <c r="J712" s="6"/>
    </row>
    <row r="713" spans="1:10" ht="15.75" customHeight="1">
      <c r="A713" s="6"/>
      <c r="H713" s="6"/>
      <c r="I713" s="6"/>
      <c r="J713" s="6"/>
    </row>
    <row r="714" spans="1:10" ht="15.75" customHeight="1">
      <c r="A714" s="6"/>
      <c r="H714" s="6"/>
      <c r="I714" s="6"/>
      <c r="J714" s="6"/>
    </row>
    <row r="715" spans="1:10" ht="15.75" customHeight="1">
      <c r="A715" s="6"/>
      <c r="H715" s="6"/>
      <c r="I715" s="6"/>
      <c r="J715" s="6"/>
    </row>
    <row r="716" spans="1:10" ht="15.75" customHeight="1">
      <c r="A716" s="6"/>
      <c r="H716" s="6"/>
      <c r="I716" s="6"/>
      <c r="J716" s="6"/>
    </row>
    <row r="717" spans="1:10" ht="15.75" customHeight="1">
      <c r="A717" s="6"/>
      <c r="H717" s="6"/>
      <c r="I717" s="6"/>
      <c r="J717" s="6"/>
    </row>
    <row r="718" spans="1:10" ht="15.75" customHeight="1">
      <c r="A718" s="6"/>
      <c r="H718" s="6"/>
      <c r="I718" s="6"/>
      <c r="J718" s="6"/>
    </row>
    <row r="719" spans="1:10" ht="15.75" customHeight="1">
      <c r="A719" s="6"/>
      <c r="H719" s="6"/>
      <c r="I719" s="6"/>
      <c r="J719" s="6"/>
    </row>
    <row r="720" spans="1:10" ht="15.75" customHeight="1">
      <c r="A720" s="6"/>
      <c r="H720" s="6"/>
      <c r="I720" s="6"/>
      <c r="J720" s="6"/>
    </row>
    <row r="721" spans="1:10" ht="15.75" customHeight="1">
      <c r="A721" s="6"/>
      <c r="H721" s="6"/>
      <c r="I721" s="6"/>
      <c r="J721" s="6"/>
    </row>
    <row r="722" spans="1:10" ht="15.75" customHeight="1">
      <c r="A722" s="6"/>
      <c r="H722" s="6"/>
      <c r="I722" s="6"/>
      <c r="J722" s="6"/>
    </row>
    <row r="723" spans="1:10" ht="15.75" customHeight="1">
      <c r="A723" s="6"/>
      <c r="H723" s="6"/>
      <c r="I723" s="6"/>
      <c r="J723" s="6"/>
    </row>
    <row r="724" spans="1:10" ht="15.75" customHeight="1">
      <c r="A724" s="6"/>
      <c r="H724" s="6"/>
      <c r="I724" s="6"/>
      <c r="J724" s="6"/>
    </row>
    <row r="725" spans="1:10" ht="15.75" customHeight="1">
      <c r="A725" s="6"/>
      <c r="H725" s="6"/>
      <c r="I725" s="6"/>
      <c r="J725" s="6"/>
    </row>
    <row r="726" spans="1:10" ht="15.75" customHeight="1">
      <c r="A726" s="6"/>
      <c r="H726" s="6"/>
      <c r="I726" s="6"/>
      <c r="J726" s="6"/>
    </row>
    <row r="727" spans="1:10" ht="15.75" customHeight="1">
      <c r="A727" s="6"/>
      <c r="H727" s="6"/>
      <c r="I727" s="6"/>
      <c r="J727" s="6"/>
    </row>
    <row r="728" spans="1:10" ht="15.75" customHeight="1">
      <c r="A728" s="6"/>
      <c r="H728" s="6"/>
      <c r="I728" s="6"/>
      <c r="J728" s="6"/>
    </row>
    <row r="729" spans="1:10" ht="15.75" customHeight="1">
      <c r="A729" s="6"/>
      <c r="H729" s="6"/>
      <c r="I729" s="6"/>
      <c r="J729" s="6"/>
    </row>
    <row r="730" spans="1:10" ht="15.75" customHeight="1">
      <c r="A730" s="6"/>
      <c r="H730" s="6"/>
      <c r="I730" s="6"/>
      <c r="J730" s="6"/>
    </row>
    <row r="731" spans="1:10" ht="15.75" customHeight="1">
      <c r="A731" s="6"/>
      <c r="H731" s="6"/>
      <c r="I731" s="6"/>
      <c r="J731" s="6"/>
    </row>
    <row r="732" spans="1:10" ht="15.75" customHeight="1">
      <c r="A732" s="6"/>
      <c r="H732" s="6"/>
      <c r="I732" s="6"/>
      <c r="J732" s="6"/>
    </row>
    <row r="733" spans="1:10" ht="15.75" customHeight="1">
      <c r="A733" s="6"/>
      <c r="H733" s="6"/>
      <c r="I733" s="6"/>
      <c r="J733" s="6"/>
    </row>
    <row r="734" spans="1:10" ht="15.75" customHeight="1">
      <c r="A734" s="6"/>
      <c r="H734" s="6"/>
      <c r="I734" s="6"/>
      <c r="J734" s="6"/>
    </row>
    <row r="735" spans="1:10" ht="15.75" customHeight="1">
      <c r="A735" s="6"/>
      <c r="H735" s="6"/>
      <c r="I735" s="6"/>
      <c r="J735" s="6"/>
    </row>
    <row r="736" spans="1:10" ht="15.75" customHeight="1">
      <c r="A736" s="6"/>
      <c r="H736" s="6"/>
      <c r="I736" s="6"/>
      <c r="J736" s="6"/>
    </row>
    <row r="737" spans="1:10" ht="15.75" customHeight="1">
      <c r="A737" s="6"/>
      <c r="H737" s="6"/>
      <c r="I737" s="6"/>
      <c r="J737" s="6"/>
    </row>
    <row r="738" spans="1:10" ht="15.75" customHeight="1">
      <c r="A738" s="6"/>
      <c r="H738" s="6"/>
      <c r="I738" s="6"/>
      <c r="J738" s="6"/>
    </row>
    <row r="739" spans="1:10" ht="15.75" customHeight="1">
      <c r="A739" s="6"/>
      <c r="H739" s="6"/>
      <c r="I739" s="6"/>
      <c r="J739" s="6"/>
    </row>
    <row r="740" spans="1:10" ht="15.75" customHeight="1">
      <c r="A740" s="6"/>
      <c r="H740" s="6"/>
      <c r="I740" s="6"/>
      <c r="J740" s="6"/>
    </row>
    <row r="741" spans="1:10" ht="15.75" customHeight="1">
      <c r="A741" s="6"/>
      <c r="H741" s="6"/>
      <c r="I741" s="6"/>
      <c r="J741" s="6"/>
    </row>
    <row r="742" spans="1:10" ht="15.75" customHeight="1">
      <c r="A742" s="6"/>
      <c r="H742" s="6"/>
      <c r="I742" s="6"/>
      <c r="J742" s="6"/>
    </row>
    <row r="743" spans="1:10" ht="15.75" customHeight="1">
      <c r="A743" s="6"/>
      <c r="H743" s="6"/>
      <c r="I743" s="6"/>
      <c r="J743" s="6"/>
    </row>
    <row r="744" spans="1:10" ht="15.75" customHeight="1">
      <c r="A744" s="6"/>
      <c r="H744" s="6"/>
      <c r="I744" s="6"/>
      <c r="J744" s="6"/>
    </row>
    <row r="745" spans="1:10" ht="15.75" customHeight="1">
      <c r="A745" s="6"/>
      <c r="H745" s="6"/>
      <c r="I745" s="6"/>
      <c r="J745" s="6"/>
    </row>
    <row r="746" spans="1:10" ht="15.75" customHeight="1">
      <c r="A746" s="6"/>
      <c r="H746" s="6"/>
      <c r="I746" s="6"/>
      <c r="J746" s="6"/>
    </row>
    <row r="747" spans="1:10" ht="15.75" customHeight="1">
      <c r="A747" s="6"/>
      <c r="H747" s="6"/>
      <c r="I747" s="6"/>
      <c r="J747" s="6"/>
    </row>
    <row r="748" spans="1:10" ht="15.75" customHeight="1">
      <c r="A748" s="6"/>
      <c r="H748" s="6"/>
      <c r="I748" s="6"/>
      <c r="J748" s="6"/>
    </row>
    <row r="749" spans="1:10" ht="15.75" customHeight="1">
      <c r="A749" s="6"/>
      <c r="H749" s="6"/>
      <c r="I749" s="6"/>
      <c r="J749" s="6"/>
    </row>
    <row r="750" spans="1:10" ht="15.75" customHeight="1">
      <c r="A750" s="6"/>
      <c r="H750" s="6"/>
      <c r="I750" s="6"/>
      <c r="J750" s="6"/>
    </row>
    <row r="751" spans="1:10" ht="15.75" customHeight="1">
      <c r="A751" s="6"/>
      <c r="H751" s="6"/>
      <c r="I751" s="6"/>
      <c r="J751" s="6"/>
    </row>
    <row r="752" spans="1:10" ht="15.75" customHeight="1">
      <c r="A752" s="6"/>
      <c r="H752" s="6"/>
      <c r="I752" s="6"/>
      <c r="J752" s="6"/>
    </row>
    <row r="753" spans="1:10" ht="15.75" customHeight="1">
      <c r="A753" s="6"/>
      <c r="H753" s="6"/>
      <c r="I753" s="6"/>
      <c r="J753" s="6"/>
    </row>
    <row r="754" spans="1:10" ht="15.75" customHeight="1">
      <c r="A754" s="6"/>
      <c r="H754" s="6"/>
      <c r="I754" s="6"/>
      <c r="J754" s="6"/>
    </row>
    <row r="755" spans="1:10" ht="15.75" customHeight="1">
      <c r="A755" s="6"/>
      <c r="H755" s="6"/>
      <c r="I755" s="6"/>
      <c r="J755" s="6"/>
    </row>
    <row r="756" spans="1:10" ht="15.75" customHeight="1">
      <c r="A756" s="6"/>
      <c r="H756" s="6"/>
      <c r="I756" s="6"/>
      <c r="J756" s="6"/>
    </row>
    <row r="757" spans="1:10" ht="15.75" customHeight="1">
      <c r="A757" s="6"/>
      <c r="H757" s="6"/>
      <c r="I757" s="6"/>
      <c r="J757" s="6"/>
    </row>
    <row r="758" spans="1:10" ht="15.75" customHeight="1">
      <c r="A758" s="6"/>
      <c r="H758" s="6"/>
      <c r="I758" s="6"/>
      <c r="J758" s="6"/>
    </row>
    <row r="759" spans="1:10" ht="15.75" customHeight="1">
      <c r="A759" s="6"/>
      <c r="H759" s="6"/>
      <c r="I759" s="6"/>
      <c r="J759" s="6"/>
    </row>
    <row r="760" spans="1:10" ht="15.75" customHeight="1">
      <c r="A760" s="6"/>
      <c r="H760" s="6"/>
      <c r="I760" s="6"/>
      <c r="J760" s="6"/>
    </row>
    <row r="761" spans="1:10" ht="15.75" customHeight="1">
      <c r="A761" s="6"/>
      <c r="H761" s="6"/>
      <c r="I761" s="6"/>
      <c r="J761" s="6"/>
    </row>
    <row r="762" spans="1:10" ht="15.75" customHeight="1">
      <c r="A762" s="6"/>
      <c r="H762" s="6"/>
      <c r="I762" s="6"/>
      <c r="J762" s="6"/>
    </row>
    <row r="763" spans="1:10" ht="15.75" customHeight="1">
      <c r="A763" s="6"/>
      <c r="H763" s="6"/>
      <c r="I763" s="6"/>
      <c r="J763" s="6"/>
    </row>
    <row r="764" spans="1:10" ht="15.75" customHeight="1">
      <c r="A764" s="6"/>
      <c r="H764" s="6"/>
      <c r="I764" s="6"/>
      <c r="J764" s="6"/>
    </row>
    <row r="765" spans="1:10" ht="15.75" customHeight="1">
      <c r="A765" s="6"/>
      <c r="H765" s="6"/>
      <c r="I765" s="6"/>
      <c r="J765" s="6"/>
    </row>
    <row r="766" spans="1:10" ht="15.75" customHeight="1">
      <c r="A766" s="6"/>
      <c r="H766" s="6"/>
      <c r="I766" s="6"/>
      <c r="J766" s="6"/>
    </row>
    <row r="767" spans="1:10" ht="15.75" customHeight="1">
      <c r="A767" s="6"/>
      <c r="H767" s="6"/>
      <c r="I767" s="6"/>
      <c r="J767" s="6"/>
    </row>
    <row r="768" spans="1:10" ht="15.75" customHeight="1">
      <c r="A768" s="6"/>
      <c r="H768" s="6"/>
      <c r="I768" s="6"/>
      <c r="J768" s="6"/>
    </row>
    <row r="769" spans="1:10" ht="15.75" customHeight="1">
      <c r="A769" s="6"/>
      <c r="H769" s="6"/>
      <c r="I769" s="6"/>
      <c r="J769" s="6"/>
    </row>
    <row r="770" spans="1:10" ht="15.75" customHeight="1">
      <c r="A770" s="6"/>
      <c r="H770" s="6"/>
      <c r="I770" s="6"/>
      <c r="J770" s="6"/>
    </row>
    <row r="771" spans="1:10" ht="15.75" customHeight="1">
      <c r="A771" s="6"/>
      <c r="H771" s="6"/>
      <c r="I771" s="6"/>
      <c r="J771" s="6"/>
    </row>
    <row r="772" spans="1:10" ht="15.75" customHeight="1">
      <c r="A772" s="6"/>
      <c r="H772" s="6"/>
      <c r="I772" s="6"/>
      <c r="J772" s="6"/>
    </row>
    <row r="773" spans="1:10" ht="15.75" customHeight="1">
      <c r="A773" s="6"/>
      <c r="H773" s="6"/>
      <c r="I773" s="6"/>
      <c r="J773" s="6"/>
    </row>
    <row r="774" spans="1:10" ht="15.75" customHeight="1">
      <c r="A774" s="6"/>
      <c r="H774" s="6"/>
      <c r="I774" s="6"/>
      <c r="J774" s="6"/>
    </row>
    <row r="775" spans="1:10" ht="15.75" customHeight="1">
      <c r="A775" s="6"/>
      <c r="H775" s="6"/>
      <c r="I775" s="6"/>
      <c r="J775" s="6"/>
    </row>
    <row r="776" spans="1:10" ht="15.75" customHeight="1">
      <c r="A776" s="6"/>
      <c r="H776" s="6"/>
      <c r="I776" s="6"/>
      <c r="J776" s="6"/>
    </row>
    <row r="777" spans="1:10" ht="15.75" customHeight="1">
      <c r="A777" s="6"/>
      <c r="H777" s="6"/>
      <c r="I777" s="6"/>
      <c r="J777" s="6"/>
    </row>
    <row r="778" spans="1:10" ht="15.75" customHeight="1">
      <c r="A778" s="6"/>
      <c r="H778" s="6"/>
      <c r="I778" s="6"/>
      <c r="J778" s="6"/>
    </row>
    <row r="779" spans="1:10" ht="15.75" customHeight="1">
      <c r="A779" s="6"/>
      <c r="H779" s="6"/>
      <c r="I779" s="6"/>
      <c r="J779" s="6"/>
    </row>
    <row r="780" spans="1:10" ht="15.75" customHeight="1">
      <c r="A780" s="6"/>
      <c r="H780" s="6"/>
      <c r="I780" s="6"/>
      <c r="J780" s="6"/>
    </row>
    <row r="781" spans="1:10" ht="15.75" customHeight="1">
      <c r="A781" s="6"/>
      <c r="H781" s="6"/>
      <c r="I781" s="6"/>
      <c r="J781" s="6"/>
    </row>
    <row r="782" spans="1:10" ht="15.75" customHeight="1">
      <c r="A782" s="6"/>
      <c r="H782" s="6"/>
      <c r="I782" s="6"/>
      <c r="J782" s="6"/>
    </row>
    <row r="783" spans="1:10" ht="15.75" customHeight="1">
      <c r="A783" s="6"/>
      <c r="H783" s="6"/>
      <c r="I783" s="6"/>
      <c r="J783" s="6"/>
    </row>
    <row r="784" spans="1:10" ht="15.75" customHeight="1">
      <c r="A784" s="6"/>
      <c r="H784" s="6"/>
      <c r="I784" s="6"/>
      <c r="J784" s="6"/>
    </row>
    <row r="785" spans="1:10" ht="15.75" customHeight="1">
      <c r="A785" s="6"/>
      <c r="H785" s="6"/>
      <c r="I785" s="6"/>
      <c r="J785" s="6"/>
    </row>
    <row r="786" spans="1:10" ht="15.75" customHeight="1">
      <c r="A786" s="6"/>
      <c r="H786" s="6"/>
      <c r="I786" s="6"/>
      <c r="J786" s="6"/>
    </row>
    <row r="787" spans="1:10" ht="15.75" customHeight="1">
      <c r="A787" s="6"/>
      <c r="H787" s="6"/>
      <c r="I787" s="6"/>
      <c r="J787" s="6"/>
    </row>
    <row r="788" spans="1:10" ht="15.75" customHeight="1">
      <c r="A788" s="6"/>
      <c r="H788" s="6"/>
      <c r="I788" s="6"/>
      <c r="J788" s="6"/>
    </row>
    <row r="789" spans="1:10" ht="15.75" customHeight="1">
      <c r="A789" s="6"/>
      <c r="H789" s="6"/>
      <c r="I789" s="6"/>
      <c r="J789" s="6"/>
    </row>
    <row r="790" spans="1:10" ht="15.75" customHeight="1">
      <c r="A790" s="6"/>
      <c r="H790" s="6"/>
      <c r="I790" s="6"/>
      <c r="J790" s="6"/>
    </row>
    <row r="791" spans="1:10" ht="15.75" customHeight="1">
      <c r="A791" s="6"/>
      <c r="H791" s="6"/>
      <c r="I791" s="6"/>
      <c r="J791" s="6"/>
    </row>
    <row r="792" spans="1:10" ht="15.75" customHeight="1">
      <c r="A792" s="6"/>
      <c r="H792" s="6"/>
      <c r="I792" s="6"/>
      <c r="J792" s="6"/>
    </row>
    <row r="793" spans="1:10" ht="15.75" customHeight="1">
      <c r="A793" s="6"/>
      <c r="H793" s="6"/>
      <c r="I793" s="6"/>
      <c r="J793" s="6"/>
    </row>
    <row r="794" spans="1:10" ht="15.75" customHeight="1">
      <c r="A794" s="6"/>
      <c r="H794" s="6"/>
      <c r="I794" s="6"/>
      <c r="J794" s="6"/>
    </row>
    <row r="795" spans="1:10" ht="15.75" customHeight="1">
      <c r="A795" s="6"/>
      <c r="H795" s="6"/>
      <c r="I795" s="6"/>
      <c r="J795" s="6"/>
    </row>
    <row r="796" spans="1:10" ht="15.75" customHeight="1">
      <c r="A796" s="6"/>
      <c r="H796" s="6"/>
      <c r="I796" s="6"/>
      <c r="J796" s="6"/>
    </row>
    <row r="797" spans="1:10" ht="15.75" customHeight="1">
      <c r="A797" s="6"/>
      <c r="H797" s="6"/>
      <c r="I797" s="6"/>
      <c r="J797" s="6"/>
    </row>
    <row r="798" spans="1:10" ht="15.75" customHeight="1">
      <c r="A798" s="6"/>
      <c r="H798" s="6"/>
      <c r="I798" s="6"/>
      <c r="J798" s="6"/>
    </row>
    <row r="799" spans="1:10" ht="15.75" customHeight="1">
      <c r="A799" s="6"/>
      <c r="H799" s="6"/>
      <c r="I799" s="6"/>
      <c r="J799" s="6"/>
    </row>
    <row r="800" spans="1:10" ht="15.75" customHeight="1">
      <c r="A800" s="6"/>
      <c r="H800" s="6"/>
      <c r="I800" s="6"/>
      <c r="J800" s="6"/>
    </row>
    <row r="801" spans="1:10" ht="15.75" customHeight="1">
      <c r="A801" s="6"/>
      <c r="H801" s="6"/>
      <c r="I801" s="6"/>
      <c r="J801" s="6"/>
    </row>
    <row r="802" spans="1:10" ht="15.75" customHeight="1">
      <c r="A802" s="6"/>
      <c r="H802" s="6"/>
      <c r="I802" s="6"/>
      <c r="J802" s="6"/>
    </row>
    <row r="803" spans="1:10" ht="15.75" customHeight="1">
      <c r="A803" s="6"/>
      <c r="H803" s="6"/>
      <c r="I803" s="6"/>
      <c r="J803" s="6"/>
    </row>
    <row r="804" spans="1:10" ht="15.75" customHeight="1">
      <c r="A804" s="6"/>
      <c r="H804" s="6"/>
      <c r="I804" s="6"/>
      <c r="J804" s="6"/>
    </row>
    <row r="805" spans="1:10" ht="15.75" customHeight="1">
      <c r="A805" s="6"/>
      <c r="H805" s="6"/>
      <c r="I805" s="6"/>
      <c r="J805" s="6"/>
    </row>
    <row r="806" spans="1:10" ht="15.75" customHeight="1">
      <c r="A806" s="6"/>
      <c r="H806" s="6"/>
      <c r="I806" s="6"/>
      <c r="J806" s="6"/>
    </row>
    <row r="807" spans="1:10" ht="15.75" customHeight="1">
      <c r="A807" s="6"/>
      <c r="H807" s="6"/>
      <c r="I807" s="6"/>
      <c r="J807" s="6"/>
    </row>
    <row r="808" spans="1:10" ht="15.75" customHeight="1">
      <c r="A808" s="6"/>
      <c r="H808" s="6"/>
      <c r="I808" s="6"/>
      <c r="J808" s="6"/>
    </row>
    <row r="809" spans="1:10" ht="15.75" customHeight="1">
      <c r="A809" s="6"/>
      <c r="H809" s="6"/>
      <c r="I809" s="6"/>
      <c r="J809" s="6"/>
    </row>
    <row r="810" spans="1:10" ht="15.75" customHeight="1">
      <c r="A810" s="6"/>
      <c r="H810" s="6"/>
      <c r="I810" s="6"/>
      <c r="J810" s="6"/>
    </row>
    <row r="811" spans="1:10" ht="15.75" customHeight="1">
      <c r="A811" s="6"/>
      <c r="H811" s="6"/>
      <c r="I811" s="6"/>
      <c r="J811" s="6"/>
    </row>
    <row r="812" spans="1:10" ht="15.75" customHeight="1">
      <c r="A812" s="6"/>
      <c r="H812" s="6"/>
      <c r="I812" s="6"/>
      <c r="J812" s="6"/>
    </row>
    <row r="813" spans="1:10" ht="15.75" customHeight="1">
      <c r="A813" s="6"/>
      <c r="H813" s="6"/>
      <c r="I813" s="6"/>
      <c r="J813" s="6"/>
    </row>
    <row r="814" spans="1:10" ht="15.75" customHeight="1">
      <c r="A814" s="6"/>
      <c r="H814" s="6"/>
      <c r="I814" s="6"/>
      <c r="J814" s="6"/>
    </row>
    <row r="815" spans="1:10" ht="15.75" customHeight="1">
      <c r="A815" s="6"/>
      <c r="H815" s="6"/>
      <c r="I815" s="6"/>
      <c r="J815" s="6"/>
    </row>
    <row r="816" spans="1:10" ht="15.75" customHeight="1">
      <c r="A816" s="6"/>
      <c r="H816" s="6"/>
      <c r="I816" s="6"/>
      <c r="J816" s="6"/>
    </row>
    <row r="817" spans="1:10" ht="15.75" customHeight="1">
      <c r="A817" s="6"/>
      <c r="H817" s="6"/>
      <c r="I817" s="6"/>
      <c r="J817" s="6"/>
    </row>
    <row r="818" spans="1:10" ht="15.75" customHeight="1">
      <c r="A818" s="6"/>
      <c r="H818" s="6"/>
      <c r="I818" s="6"/>
      <c r="J818" s="6"/>
    </row>
    <row r="819" spans="1:10" ht="15.75" customHeight="1">
      <c r="A819" s="6"/>
      <c r="H819" s="6"/>
      <c r="I819" s="6"/>
      <c r="J819" s="6"/>
    </row>
    <row r="820" spans="1:10" ht="15.75" customHeight="1">
      <c r="A820" s="6"/>
      <c r="H820" s="6"/>
      <c r="I820" s="6"/>
      <c r="J820" s="6"/>
    </row>
    <row r="821" spans="1:10" ht="15.75" customHeight="1">
      <c r="A821" s="6"/>
      <c r="H821" s="6"/>
      <c r="I821" s="6"/>
      <c r="J821" s="6"/>
    </row>
    <row r="822" spans="1:10" ht="15.75" customHeight="1">
      <c r="A822" s="6"/>
      <c r="H822" s="6"/>
      <c r="I822" s="6"/>
      <c r="J822" s="6"/>
    </row>
    <row r="823" spans="1:10" ht="15.75" customHeight="1">
      <c r="A823" s="6"/>
      <c r="H823" s="6"/>
      <c r="I823" s="6"/>
      <c r="J823" s="6"/>
    </row>
    <row r="824" spans="1:10" ht="15.75" customHeight="1">
      <c r="A824" s="6"/>
      <c r="H824" s="6"/>
      <c r="I824" s="6"/>
      <c r="J824" s="6"/>
    </row>
    <row r="825" spans="1:10" ht="15.75" customHeight="1">
      <c r="A825" s="6"/>
      <c r="H825" s="6"/>
      <c r="I825" s="6"/>
      <c r="J825" s="6"/>
    </row>
    <row r="826" spans="1:10" ht="15.75" customHeight="1">
      <c r="A826" s="6"/>
      <c r="H826" s="6"/>
      <c r="I826" s="6"/>
      <c r="J826" s="6"/>
    </row>
    <row r="827" spans="1:10" ht="15.75" customHeight="1">
      <c r="A827" s="6"/>
      <c r="H827" s="6"/>
      <c r="I827" s="6"/>
      <c r="J827" s="6"/>
    </row>
    <row r="828" spans="1:10" ht="15.75" customHeight="1">
      <c r="A828" s="6"/>
      <c r="H828" s="6"/>
      <c r="I828" s="6"/>
      <c r="J828" s="6"/>
    </row>
    <row r="829" spans="1:10" ht="15.75" customHeight="1">
      <c r="A829" s="6"/>
      <c r="H829" s="6"/>
      <c r="I829" s="6"/>
      <c r="J829" s="6"/>
    </row>
    <row r="830" spans="1:10" ht="15.75" customHeight="1">
      <c r="A830" s="6"/>
      <c r="H830" s="6"/>
      <c r="I830" s="6"/>
      <c r="J830" s="6"/>
    </row>
    <row r="831" spans="1:10" ht="15.75" customHeight="1">
      <c r="A831" s="6"/>
      <c r="H831" s="6"/>
      <c r="I831" s="6"/>
      <c r="J831" s="6"/>
    </row>
    <row r="832" spans="1:10" ht="15.75" customHeight="1">
      <c r="A832" s="6"/>
      <c r="H832" s="6"/>
      <c r="I832" s="6"/>
      <c r="J832" s="6"/>
    </row>
    <row r="833" spans="1:10" ht="15.75" customHeight="1">
      <c r="A833" s="6"/>
      <c r="H833" s="6"/>
      <c r="I833" s="6"/>
      <c r="J833" s="6"/>
    </row>
    <row r="834" spans="1:10" ht="15.75" customHeight="1">
      <c r="A834" s="6"/>
      <c r="H834" s="6"/>
      <c r="I834" s="6"/>
      <c r="J834" s="6"/>
    </row>
    <row r="835" spans="1:10" ht="15.75" customHeight="1">
      <c r="A835" s="6"/>
      <c r="H835" s="6"/>
      <c r="I835" s="6"/>
      <c r="J835" s="6"/>
    </row>
    <row r="836" spans="1:10" ht="15.75" customHeight="1">
      <c r="A836" s="6"/>
      <c r="H836" s="6"/>
      <c r="I836" s="6"/>
      <c r="J836" s="6"/>
    </row>
    <row r="837" spans="1:10" ht="15.75" customHeight="1">
      <c r="A837" s="6"/>
      <c r="H837" s="6"/>
      <c r="I837" s="6"/>
      <c r="J837" s="6"/>
    </row>
    <row r="838" spans="1:10" ht="15.75" customHeight="1">
      <c r="A838" s="6"/>
      <c r="H838" s="6"/>
      <c r="I838" s="6"/>
      <c r="J838" s="6"/>
    </row>
    <row r="839" spans="1:10" ht="15.75" customHeight="1">
      <c r="A839" s="6"/>
      <c r="H839" s="6"/>
      <c r="I839" s="6"/>
      <c r="J839" s="6"/>
    </row>
    <row r="840" spans="1:10" ht="15.75" customHeight="1">
      <c r="A840" s="6"/>
      <c r="H840" s="6"/>
      <c r="I840" s="6"/>
      <c r="J840" s="6"/>
    </row>
    <row r="841" spans="1:10" ht="15.75" customHeight="1">
      <c r="A841" s="6"/>
      <c r="H841" s="6"/>
      <c r="I841" s="6"/>
      <c r="J841" s="6"/>
    </row>
    <row r="842" spans="1:10" ht="15.75" customHeight="1">
      <c r="A842" s="6"/>
      <c r="H842" s="6"/>
      <c r="I842" s="6"/>
      <c r="J842" s="6"/>
    </row>
    <row r="843" spans="1:10" ht="15.75" customHeight="1">
      <c r="A843" s="6"/>
      <c r="H843" s="6"/>
      <c r="I843" s="6"/>
      <c r="J843" s="6"/>
    </row>
    <row r="844" spans="1:10" ht="15.75" customHeight="1">
      <c r="A844" s="6"/>
      <c r="H844" s="6"/>
      <c r="I844" s="6"/>
      <c r="J844" s="6"/>
    </row>
    <row r="845" spans="1:10" ht="15.75" customHeight="1">
      <c r="A845" s="6"/>
      <c r="H845" s="6"/>
      <c r="I845" s="6"/>
      <c r="J845" s="6"/>
    </row>
    <row r="846" spans="1:10" ht="15.75" customHeight="1">
      <c r="A846" s="6"/>
      <c r="H846" s="6"/>
      <c r="I846" s="6"/>
      <c r="J846" s="6"/>
    </row>
    <row r="847" spans="1:10" ht="15" customHeight="1">
      <c r="A847" s="6"/>
      <c r="H847" s="6"/>
      <c r="I847" s="6"/>
    </row>
    <row r="848" spans="1:10" ht="15" customHeight="1">
      <c r="A848" s="6"/>
      <c r="H848" s="6"/>
      <c r="I848" s="6"/>
    </row>
    <row r="849" spans="1:9" ht="15" customHeight="1">
      <c r="A849" s="6"/>
      <c r="H849" s="6"/>
      <c r="I849" s="6"/>
    </row>
    <row r="850" spans="1:9" ht="15" customHeight="1">
      <c r="A850" s="6"/>
      <c r="H850" s="6"/>
      <c r="I850" s="6"/>
    </row>
    <row r="851" spans="1:9" ht="15" customHeight="1">
      <c r="A851" s="6"/>
      <c r="H851" s="6"/>
      <c r="I851" s="6"/>
    </row>
    <row r="852" spans="1:9" ht="15" customHeight="1">
      <c r="A852" s="6"/>
      <c r="H852" s="6"/>
      <c r="I852" s="6"/>
    </row>
    <row r="853" spans="1:9" ht="15" customHeight="1">
      <c r="A853" s="6"/>
      <c r="H853" s="6"/>
      <c r="I853" s="6"/>
    </row>
    <row r="854" spans="1:9" ht="15" customHeight="1">
      <c r="A854" s="6"/>
      <c r="H854" s="6"/>
      <c r="I854" s="6"/>
    </row>
    <row r="855" spans="1:9" ht="15" customHeight="1">
      <c r="A855" s="6"/>
      <c r="H855" s="6"/>
      <c r="I855" s="6"/>
    </row>
    <row r="856" spans="1:9" ht="15" customHeight="1">
      <c r="A856" s="6"/>
      <c r="H856" s="6"/>
      <c r="I856" s="6"/>
    </row>
    <row r="857" spans="1:9" ht="15" customHeight="1">
      <c r="A857" s="6"/>
      <c r="H857" s="6"/>
      <c r="I857" s="6"/>
    </row>
    <row r="858" spans="1:9" ht="15" customHeight="1">
      <c r="A858" s="6"/>
      <c r="H858" s="6"/>
      <c r="I858" s="6"/>
    </row>
    <row r="859" spans="1:9" ht="15" customHeight="1">
      <c r="A859" s="6"/>
      <c r="H859" s="6"/>
      <c r="I859" s="6"/>
    </row>
    <row r="860" spans="1:9" ht="15" customHeight="1">
      <c r="A860" s="6"/>
      <c r="H860" s="6"/>
      <c r="I860" s="6"/>
    </row>
    <row r="861" spans="1:9" ht="15" customHeight="1">
      <c r="A861" s="6"/>
      <c r="H861" s="6"/>
      <c r="I861" s="6"/>
    </row>
    <row r="862" spans="1:9" ht="15" customHeight="1">
      <c r="A862" s="6"/>
      <c r="H862" s="6"/>
      <c r="I862" s="6"/>
    </row>
    <row r="863" spans="1:9" ht="15" customHeight="1">
      <c r="A863" s="6"/>
      <c r="H863" s="6"/>
      <c r="I863" s="6"/>
    </row>
    <row r="864" spans="1:9" ht="15" customHeight="1">
      <c r="A864" s="6"/>
      <c r="H864" s="6"/>
      <c r="I864" s="6"/>
    </row>
    <row r="865" spans="1:9" ht="15" customHeight="1">
      <c r="A865" s="6"/>
      <c r="H865" s="6"/>
      <c r="I865" s="6"/>
    </row>
    <row r="866" spans="1:9" ht="15" customHeight="1">
      <c r="A866" s="6"/>
      <c r="H866" s="6"/>
      <c r="I866" s="6"/>
    </row>
    <row r="867" spans="1:9" ht="15" customHeight="1">
      <c r="A867" s="6"/>
      <c r="H867" s="6"/>
      <c r="I867" s="6"/>
    </row>
    <row r="868" spans="1:9" ht="15" customHeight="1">
      <c r="A868" s="6"/>
      <c r="H868" s="6"/>
      <c r="I868" s="6"/>
    </row>
    <row r="869" spans="1:9" ht="15" customHeight="1">
      <c r="A869" s="6"/>
      <c r="H869" s="6"/>
      <c r="I869" s="6"/>
    </row>
    <row r="870" spans="1:9" ht="15" customHeight="1">
      <c r="A870" s="6"/>
      <c r="H870" s="6"/>
      <c r="I870" s="6"/>
    </row>
    <row r="871" spans="1:9" ht="15" customHeight="1">
      <c r="A871" s="6"/>
      <c r="H871" s="6"/>
      <c r="I871" s="6"/>
    </row>
    <row r="872" spans="1:9" ht="15" customHeight="1">
      <c r="A872" s="6"/>
      <c r="H872" s="6"/>
      <c r="I872" s="6"/>
    </row>
    <row r="873" spans="1:9" ht="15" customHeight="1">
      <c r="A873" s="6"/>
      <c r="H873" s="6"/>
      <c r="I873" s="6"/>
    </row>
    <row r="874" spans="1:9" ht="15" customHeight="1">
      <c r="A874" s="6"/>
      <c r="H874" s="6"/>
      <c r="I874" s="6"/>
    </row>
    <row r="875" spans="1:9" ht="15" customHeight="1">
      <c r="A875" s="6"/>
      <c r="H875" s="6"/>
      <c r="I875" s="6"/>
    </row>
    <row r="876" spans="1:9" ht="15" customHeight="1">
      <c r="A876" s="6"/>
      <c r="H876" s="6"/>
      <c r="I876" s="6"/>
    </row>
    <row r="877" spans="1:9" ht="15" customHeight="1">
      <c r="A877" s="6"/>
      <c r="H877" s="6"/>
      <c r="I877" s="6"/>
    </row>
    <row r="878" spans="1:9" ht="15" customHeight="1">
      <c r="A878" s="6"/>
      <c r="H878" s="6"/>
      <c r="I878" s="6"/>
    </row>
  </sheetData>
  <mergeCells count="106">
    <mergeCell ref="C374:I374"/>
    <mergeCell ref="C312:I312"/>
    <mergeCell ref="C384:I384"/>
    <mergeCell ref="C373:I373"/>
    <mergeCell ref="C314:I314"/>
    <mergeCell ref="C341:I341"/>
    <mergeCell ref="C322:I322"/>
    <mergeCell ref="C329:I329"/>
    <mergeCell ref="G318:I318"/>
    <mergeCell ref="C372:D372"/>
    <mergeCell ref="C343:I343"/>
    <mergeCell ref="C342:I342"/>
    <mergeCell ref="A423:I424"/>
    <mergeCell ref="A422:I422"/>
    <mergeCell ref="B420:I420"/>
    <mergeCell ref="B419:I419"/>
    <mergeCell ref="C385:I385"/>
    <mergeCell ref="B416:C416"/>
    <mergeCell ref="C393:G393"/>
    <mergeCell ref="C402:I402"/>
    <mergeCell ref="C411:I411"/>
    <mergeCell ref="C386:E386"/>
    <mergeCell ref="C412:I412"/>
    <mergeCell ref="C97:I97"/>
    <mergeCell ref="C76:D76"/>
    <mergeCell ref="C86:D86"/>
    <mergeCell ref="C64:I64"/>
    <mergeCell ref="C277:D277"/>
    <mergeCell ref="C285:I285"/>
    <mergeCell ref="C286:I286"/>
    <mergeCell ref="C284:I284"/>
    <mergeCell ref="C367:I367"/>
    <mergeCell ref="C293:I293"/>
    <mergeCell ref="C294:I294"/>
    <mergeCell ref="C320:D320"/>
    <mergeCell ref="C344:I344"/>
    <mergeCell ref="C120:I120"/>
    <mergeCell ref="C111:I111"/>
    <mergeCell ref="C122:I122"/>
    <mergeCell ref="C121:I121"/>
    <mergeCell ref="C124:D124"/>
    <mergeCell ref="C161:I161"/>
    <mergeCell ref="C162:G162"/>
    <mergeCell ref="C170:I170"/>
    <mergeCell ref="C108:I108"/>
    <mergeCell ref="C96:I96"/>
    <mergeCell ref="C98:I98"/>
    <mergeCell ref="C17:D17"/>
    <mergeCell ref="C33:I33"/>
    <mergeCell ref="C34:G34"/>
    <mergeCell ref="C63:G63"/>
    <mergeCell ref="C65:G65"/>
    <mergeCell ref="C42:I42"/>
    <mergeCell ref="C43:G43"/>
    <mergeCell ref="C24:I24"/>
    <mergeCell ref="C25:G25"/>
    <mergeCell ref="C53:G53"/>
    <mergeCell ref="C54:I54"/>
    <mergeCell ref="C55:I55"/>
    <mergeCell ref="C95:I95"/>
    <mergeCell ref="C109:I109"/>
    <mergeCell ref="C330:I330"/>
    <mergeCell ref="C246:I246"/>
    <mergeCell ref="C244:I244"/>
    <mergeCell ref="C245:I245"/>
    <mergeCell ref="C235:I235"/>
    <mergeCell ref="C236:I236"/>
    <mergeCell ref="C262:I262"/>
    <mergeCell ref="C237:I237"/>
    <mergeCell ref="C263:I263"/>
    <mergeCell ref="C303:I303"/>
    <mergeCell ref="C253:I253"/>
    <mergeCell ref="C255:I255"/>
    <mergeCell ref="C224:I224"/>
    <mergeCell ref="C319:I319"/>
    <mergeCell ref="G321:I321"/>
    <mergeCell ref="C181:I181"/>
    <mergeCell ref="C201:I201"/>
    <mergeCell ref="C171:G171"/>
    <mergeCell ref="C152:I152"/>
    <mergeCell ref="C153:G153"/>
    <mergeCell ref="C132:I132"/>
    <mergeCell ref="C134:I134"/>
    <mergeCell ref="C112:I112"/>
    <mergeCell ref="C143:I143"/>
    <mergeCell ref="C110:I110"/>
    <mergeCell ref="C123:I123"/>
    <mergeCell ref="C190:I190"/>
    <mergeCell ref="C182:D182"/>
    <mergeCell ref="C304:I304"/>
    <mergeCell ref="C295:I295"/>
    <mergeCell ref="G228:I228"/>
    <mergeCell ref="C210:I210"/>
    <mergeCell ref="C191:I191"/>
    <mergeCell ref="C200:I200"/>
    <mergeCell ref="G216:I216"/>
    <mergeCell ref="C225:I225"/>
    <mergeCell ref="C226:I226"/>
    <mergeCell ref="C180:I180"/>
    <mergeCell ref="C264:I264"/>
    <mergeCell ref="C276:I276"/>
    <mergeCell ref="C283:I283"/>
    <mergeCell ref="C275:I275"/>
    <mergeCell ref="C274:I274"/>
    <mergeCell ref="C133:I133"/>
    <mergeCell ref="C144:I144"/>
  </mergeCells>
  <printOptions horizontalCentered="1"/>
  <pageMargins left="0.65" right="0.65" top="0.7" bottom="0.7" header="0" footer="0"/>
  <pageSetup scale="73" fitToHeight="0" orientation="portrait" r:id="rId1"/>
  <headerFooter>
    <oddFooter>&amp;C&amp;P</oddFooter>
  </headerFooter>
  <rowBreaks count="7" manualBreakCount="7">
    <brk id="56" max="9" man="1"/>
    <brk id="112" max="9" man="1"/>
    <brk id="172" max="9" man="1"/>
    <brk id="227" max="9" man="1"/>
    <brk id="285" max="9" man="1"/>
    <brk id="346" max="9" man="1"/>
    <brk id="40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/>
  <cols>
    <col min="1" max="26" width="7.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Koelemeyer</dc:creator>
  <cp:lastModifiedBy>Alexandra Saleh</cp:lastModifiedBy>
  <cp:lastPrinted>2022-01-26T19:01:45Z</cp:lastPrinted>
  <dcterms:created xsi:type="dcterms:W3CDTF">2020-10-22T11:41:52Z</dcterms:created>
  <dcterms:modified xsi:type="dcterms:W3CDTF">2022-01-27T15:19:44Z</dcterms:modified>
</cp:coreProperties>
</file>